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3"/>
  <workbookPr codeName="ThisWorkbook"/>
  <mc:AlternateContent xmlns:mc="http://schemas.openxmlformats.org/markup-compatibility/2006">
    <mc:Choice Requires="x15">
      <x15ac:absPath xmlns:x15ac="http://schemas.microsoft.com/office/spreadsheetml/2010/11/ac" url="/Users/jules/Dropbox/SRM-AM/Upload These Templates/"/>
    </mc:Choice>
  </mc:AlternateContent>
  <xr:revisionPtr revIDLastSave="0" documentId="13_ncr:1_{F3C2C289-F466-D64C-92C4-06E9E4EDE104}" xr6:coauthVersionLast="45" xr6:coauthVersionMax="45" xr10:uidLastSave="{00000000-0000-0000-0000-000000000000}"/>
  <bookViews>
    <workbookView xWindow="9500" yWindow="460" windowWidth="36340" windowHeight="24360" tabRatio="715" xr2:uid="{00000000-000D-0000-FFFF-FFFF00000000}"/>
  </bookViews>
  <sheets>
    <sheet name="Register" sheetId="2" r:id="rId1"/>
    <sheet name="Treatment_Plan" sheetId="12" r:id="rId2"/>
    <sheet name="Risk Matrix " sheetId="10" r:id="rId3"/>
    <sheet name="Adequacy " sheetId="9" r:id="rId4"/>
    <sheet name="Barriers" sheetId="11" r:id="rId5"/>
    <sheet name="Risk Calculator" sheetId="4" r:id="rId6"/>
  </sheets>
  <definedNames>
    <definedName name="_Ref18817629" localSheetId="4">Barriers!$A$105</definedName>
    <definedName name="_Ref497097791" localSheetId="4">Barriers!$A$25</definedName>
    <definedName name="_Ref497097974" localSheetId="4">Barriers!$A$38</definedName>
    <definedName name="_Ref497097985" localSheetId="4">Barriers!$A$42</definedName>
    <definedName name="_Ref497098043" localSheetId="4">Barriers!$A$54</definedName>
    <definedName name="_Ref497098069" localSheetId="4">Barriers!$A$70</definedName>
    <definedName name="_Ref497098565" localSheetId="4">Barriers!$A$29</definedName>
    <definedName name="_Ref497098580" localSheetId="4">Barriers!$A$32</definedName>
    <definedName name="_Ref497098638" localSheetId="4">Barriers!$A$53</definedName>
    <definedName name="_Ref497098667" localSheetId="4">Barriers!$A$57</definedName>
    <definedName name="_Ref497099793" localSheetId="4">Barriers!$A$13</definedName>
    <definedName name="_Ref497099818" localSheetId="4">Barriers!$A$26</definedName>
    <definedName name="_Ref497099865" localSheetId="4">Barriers!$A$40</definedName>
    <definedName name="_Ref497099903" localSheetId="4">Barriers!$A$58</definedName>
    <definedName name="_Ref497102271" localSheetId="4">Barriers!$A$31</definedName>
    <definedName name="_Ref497102664" localSheetId="4">Barriers!$A$24</definedName>
    <definedName name="_Ref497102722" localSheetId="4">Barriers!$A$56</definedName>
    <definedName name="_Ref497102860" localSheetId="4">Barriers!$A$74</definedName>
    <definedName name="_Ref497105835" localSheetId="4">Barriers!$A$62</definedName>
    <definedName name="_Ref497111719" localSheetId="4">Barriers!#REF!</definedName>
    <definedName name="_Ref497111744" localSheetId="4">Barriers!$A$9</definedName>
    <definedName name="_Ref497111759" localSheetId="4">Barriers!$A$10</definedName>
    <definedName name="_Ref497112728" localSheetId="4">Barriers!$A$14</definedName>
    <definedName name="_Ref497112756" localSheetId="4">Barriers!$A$15</definedName>
    <definedName name="_Ref497112774" localSheetId="4">Barriers!$A$16</definedName>
    <definedName name="_Ref497112799" localSheetId="4">Barriers!$A$17</definedName>
    <definedName name="_Ref497112972" localSheetId="4">Barriers!$A$45</definedName>
    <definedName name="_Ref497113033" localSheetId="4">Barriers!$A$63</definedName>
    <definedName name="_Ref497113036" localSheetId="4">Barriers!$A$64</definedName>
    <definedName name="_Ref497113044" localSheetId="4">Barriers!$A$69</definedName>
    <definedName name="_Ref497113070" localSheetId="4">Barriers!$A$77</definedName>
    <definedName name="_Ref497113088" localSheetId="4">Barriers!$A$78</definedName>
    <definedName name="_Ref497113410" localSheetId="4">Barriers!$A$88</definedName>
    <definedName name="_Ref497113412" localSheetId="4">Barriers!$A$89</definedName>
    <definedName name="_Ref497113417" localSheetId="4">Barriers!$A$90</definedName>
    <definedName name="_Ref497115265" localSheetId="4">Barriers!$A$80</definedName>
    <definedName name="_Ref497116258" localSheetId="4">Barriers!$A$11</definedName>
    <definedName name="_Ref497116270" localSheetId="4">Barriers!$A$19</definedName>
    <definedName name="_Ref497295210" localSheetId="4">Barriers!$A$91</definedName>
    <definedName name="_Ref497631544" localSheetId="4">Barriers!$A$27</definedName>
    <definedName name="_Ref497634646" localSheetId="4">Barriers!$A$59</definedName>
    <definedName name="_Ref497640536" localSheetId="4">Barriers!$A$43</definedName>
    <definedName name="_Ref497640546" localSheetId="4">Barriers!$A$44</definedName>
    <definedName name="_Ref497710494" localSheetId="4">Barriers!$A$84</definedName>
    <definedName name="_Ref497710975" localSheetId="4">Barriers!$A$18</definedName>
    <definedName name="_Ref497710984" localSheetId="4">Barriers!$A$73</definedName>
    <definedName name="_Ref497710995" localSheetId="4">Barriers!$A$82</definedName>
    <definedName name="_Ref497711617" localSheetId="4">Barriers!$A$7</definedName>
    <definedName name="_Ref497711636" localSheetId="4">Barriers!$A$20</definedName>
    <definedName name="_Ref518271295" localSheetId="4">Barriers!$A$93</definedName>
    <definedName name="_Ref518271334" localSheetId="4">Barriers!$A$92</definedName>
    <definedName name="_Ref518271507" localSheetId="4">Barriers!$A$96</definedName>
    <definedName name="_Ref518272083" localSheetId="4">Barriers!$A$66</definedName>
    <definedName name="_Ref518272084" localSheetId="4">Barriers!$A$97</definedName>
    <definedName name="_Ref518272085" localSheetId="4">Barriers!$A$98</definedName>
    <definedName name="_Ref518272086" localSheetId="4">Barriers!$A$94</definedName>
    <definedName name="_Ref518272087" localSheetId="4">Barriers!$A$49</definedName>
    <definedName name="_Ref518272088" localSheetId="4">Barriers!$A$68</definedName>
    <definedName name="_Ref518272089" localSheetId="4">Barriers!$A$99</definedName>
    <definedName name="_Ref518272090" localSheetId="4">Barriers!$A$100</definedName>
    <definedName name="_Ref518272091" localSheetId="4">Barriers!$A$101</definedName>
    <definedName name="_Ref518272093" localSheetId="4">Barriers!$A$102</definedName>
    <definedName name="_Ref518346174" localSheetId="4">Barriers!$A$86</definedName>
    <definedName name="_Ref518348835" localSheetId="4">Barriers!$A$75</definedName>
    <definedName name="_Ref518348836" localSheetId="4">Barriers!$A$37</definedName>
    <definedName name="_Ref519472010" localSheetId="4">Barriers!$A$104</definedName>
    <definedName name="AdCont">'Adequacy '!$D$6:$J$10</definedName>
    <definedName name="Adequacies">'Adequacy '!$B$20:$B$24</definedName>
    <definedName name="Adequacy">'Adequacy '!$E$6:$J$10</definedName>
    <definedName name="AdRating">'Risk Calculator'!$C$42:$D$46</definedName>
    <definedName name="Barriers">Barriers!$H$3:$H$105</definedName>
    <definedName name="Categories">'Risk Matrix '!$G$9:$G$14</definedName>
    <definedName name="Consequence">'Risk Calculator'!$O$4:$O$9</definedName>
    <definedName name="ContAdeq">'Adequacy '!$J$5:$J$6</definedName>
    <definedName name="Data">#REF!</definedName>
    <definedName name="Description">'Risk Calculator'!$C$34:$D$39</definedName>
    <definedName name="Extreme">'Risk Calculator'!$H$38:$I$43</definedName>
    <definedName name="Likelihood">'Risk Calculator'!$G$15:$G$20</definedName>
    <definedName name="_xlnm.Print_Area" localSheetId="3">'Adequacy '!$B$2:$J$10</definedName>
    <definedName name="_xlnm.Print_Area" localSheetId="0">Register!$A$1:$O$10</definedName>
    <definedName name="_xlnm.Print_Area" localSheetId="2">'Risk Matrix '!$A$1:$P$15</definedName>
    <definedName name="_xlnm.Print_Titles" localSheetId="4">Barriers!$1:$3</definedName>
    <definedName name="_xlnm.Print_Titles" localSheetId="0">Register!$A:$C,Register!$1:$2</definedName>
    <definedName name="_xlnm.Print_Titles" localSheetId="1">Treatment_Plan!$3:$3</definedName>
    <definedName name="Probability">'Risk Calculator'!$O$4:$O$9</definedName>
    <definedName name="RatPri">'Risk Calculator'!$H$37:$J$43</definedName>
    <definedName name="RiskCalc1">'Risk Calculator'!$D$25:$J$31</definedName>
    <definedName name="RiskCalc2">'Risk Matrix '!$G$9:$H$14</definedName>
    <definedName name="RiskReg">Register!$A$2:$O$13</definedName>
    <definedName name="RiskSev">'Adequacy '!$D$7:$E$10</definedName>
    <definedName name="RR">Register!$A$3:$O$12</definedName>
    <definedName name="RReg.">Register!$A$2:$O$12</definedName>
    <definedName name="Source">Register!$B$56:$B$63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0" i="9" l="1"/>
  <c r="B21" i="9"/>
  <c r="B22" i="9"/>
  <c r="B23" i="9"/>
  <c r="B24" i="9"/>
  <c r="H4" i="11"/>
  <c r="H5" i="11"/>
  <c r="H6" i="11"/>
  <c r="H7" i="11"/>
  <c r="H8" i="11"/>
  <c r="H9" i="11"/>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3" i="2"/>
  <c r="I3" i="2" s="1"/>
  <c r="K3" i="2"/>
  <c r="N3" i="2"/>
  <c r="O3" i="2" s="1"/>
  <c r="P3" i="2" s="1"/>
  <c r="H4" i="2"/>
  <c r="I4" i="2" s="1"/>
  <c r="K4" i="2"/>
  <c r="N4" i="2"/>
  <c r="O4" i="2" s="1"/>
  <c r="P4" i="2" s="1"/>
  <c r="H5" i="2"/>
  <c r="I5" i="2" s="1"/>
  <c r="K5" i="2"/>
  <c r="N5" i="2"/>
  <c r="O5" i="2" s="1"/>
  <c r="P5" i="2" s="1"/>
  <c r="H6" i="2"/>
  <c r="I6" i="2" s="1"/>
  <c r="K6" i="2"/>
  <c r="N6" i="2"/>
  <c r="O6" i="2" s="1"/>
  <c r="P6" i="2" s="1"/>
  <c r="H7" i="2"/>
  <c r="I7" i="2" s="1"/>
  <c r="K7" i="2"/>
  <c r="N7" i="2"/>
  <c r="O7" i="2" s="1"/>
  <c r="P7" i="2" s="1"/>
  <c r="H8" i="2"/>
  <c r="I8" i="2" s="1"/>
  <c r="K8" i="2"/>
  <c r="N8" i="2"/>
  <c r="O8" i="2" s="1"/>
  <c r="P8" i="2" s="1"/>
  <c r="H9" i="2"/>
  <c r="I9" i="2" s="1"/>
  <c r="K9" i="2"/>
  <c r="N9" i="2"/>
  <c r="O9" i="2" s="1"/>
  <c r="P9" i="2" s="1"/>
  <c r="H10" i="2"/>
  <c r="I10" i="2" s="1"/>
  <c r="K10" i="2"/>
  <c r="N10" i="2"/>
  <c r="O10" i="2" s="1"/>
  <c r="P10" i="2" s="1"/>
  <c r="H11" i="2"/>
  <c r="I11" i="2" s="1"/>
  <c r="K11" i="2"/>
  <c r="N11" i="2"/>
  <c r="O11" i="2"/>
  <c r="P11" i="2" s="1"/>
  <c r="H12" i="2"/>
  <c r="I12" i="2" s="1"/>
  <c r="K12" i="2"/>
  <c r="N12" i="2"/>
  <c r="O12" i="2" s="1"/>
  <c r="P12" i="2" s="1"/>
  <c r="H13" i="2"/>
  <c r="I13" i="2" s="1"/>
  <c r="K13" i="2"/>
  <c r="N13" i="2"/>
  <c r="O13" i="2" s="1"/>
  <c r="P13" i="2" s="1"/>
  <c r="H14" i="2"/>
  <c r="I14" i="2" s="1"/>
  <c r="K14" i="2"/>
  <c r="N14" i="2"/>
  <c r="O14" i="2" s="1"/>
  <c r="P14" i="2" s="1"/>
  <c r="H15" i="2"/>
  <c r="I15" i="2" s="1"/>
  <c r="K15" i="2"/>
  <c r="N15" i="2"/>
  <c r="O15" i="2" s="1"/>
  <c r="P15" i="2" s="1"/>
  <c r="H16" i="2"/>
  <c r="I16" i="2" s="1"/>
  <c r="K16" i="2"/>
  <c r="N16" i="2"/>
  <c r="O16" i="2"/>
  <c r="P16" i="2" s="1"/>
  <c r="H17" i="2"/>
  <c r="I17" i="2" s="1"/>
  <c r="K17" i="2"/>
  <c r="N17" i="2"/>
  <c r="O17" i="2"/>
  <c r="P17" i="2" s="1"/>
  <c r="O4" i="4"/>
  <c r="O5" i="4"/>
  <c r="O6" i="4"/>
  <c r="O7" i="4"/>
  <c r="O8" i="4"/>
  <c r="O9" i="4"/>
  <c r="G15" i="4"/>
  <c r="G16" i="4"/>
  <c r="G17" i="4"/>
  <c r="G18" i="4"/>
  <c r="G19" i="4"/>
  <c r="G20" i="4"/>
  <c r="E4" i="12"/>
  <c r="F4" i="12"/>
  <c r="E5" i="12"/>
  <c r="F5" i="12"/>
  <c r="E6" i="12"/>
  <c r="F6" i="12"/>
  <c r="E7" i="12"/>
  <c r="F7" i="12"/>
  <c r="E8" i="12"/>
  <c r="F8" i="12"/>
  <c r="E9" i="12"/>
  <c r="F9" i="12"/>
  <c r="E10" i="12"/>
  <c r="F10" i="12"/>
  <c r="E11" i="12"/>
  <c r="F11" i="12"/>
  <c r="E12" i="12"/>
  <c r="F12" i="12"/>
  <c r="E13" i="12"/>
  <c r="F13" i="12"/>
  <c r="E14" i="12"/>
  <c r="F14" i="12"/>
  <c r="E15" i="12"/>
  <c r="F15" i="12"/>
  <c r="E16" i="12"/>
  <c r="F16" i="12"/>
  <c r="E17" i="12"/>
  <c r="F17" i="12"/>
  <c r="E18" i="12"/>
  <c r="F18" i="12"/>
  <c r="E19" i="12"/>
  <c r="F19" i="12"/>
  <c r="E20" i="12"/>
  <c r="F20" i="12"/>
  <c r="E21" i="12"/>
  <c r="F21" i="12"/>
  <c r="E22" i="12"/>
  <c r="F22" i="12"/>
  <c r="E23" i="12"/>
  <c r="F23" i="12"/>
  <c r="E24" i="12"/>
  <c r="F24" i="12"/>
  <c r="E25" i="12"/>
  <c r="F25" i="12"/>
  <c r="E26" i="12"/>
  <c r="F26" i="12"/>
  <c r="E27" i="12"/>
  <c r="F27" i="12"/>
  <c r="E28" i="12"/>
  <c r="F28" i="12"/>
  <c r="E29" i="12"/>
  <c r="F29" i="12"/>
  <c r="E30" i="12"/>
  <c r="F30" i="12"/>
  <c r="E31" i="12"/>
  <c r="F31" i="12"/>
  <c r="E32" i="12"/>
  <c r="F32" i="12"/>
  <c r="E33" i="12"/>
  <c r="F33" i="12"/>
  <c r="E34" i="12"/>
  <c r="F34" i="12"/>
  <c r="E35" i="12"/>
  <c r="F35" i="12"/>
  <c r="E36" i="12"/>
  <c r="F36" i="12"/>
  <c r="E37" i="12"/>
  <c r="F37" i="12"/>
  <c r="E38" i="12"/>
  <c r="F38" i="12"/>
  <c r="E39" i="12"/>
  <c r="F39" i="12"/>
  <c r="E40" i="12"/>
  <c r="F40" i="12"/>
  <c r="E41" i="12"/>
  <c r="F41" i="12"/>
  <c r="E42" i="12"/>
  <c r="F42" i="12"/>
  <c r="E43" i="12"/>
  <c r="F43" i="12"/>
  <c r="E44" i="12"/>
  <c r="F44" i="12"/>
  <c r="E45" i="12"/>
  <c r="F45" i="12"/>
  <c r="E46" i="12"/>
  <c r="F46" i="12"/>
  <c r="E47" i="12"/>
  <c r="F47" i="12"/>
  <c r="E48" i="12"/>
  <c r="F48" i="12"/>
  <c r="E49" i="12"/>
  <c r="F49" i="12"/>
  <c r="E50" i="12"/>
  <c r="F50" i="12"/>
  <c r="E51" i="12"/>
  <c r="F51" i="12"/>
  <c r="E52" i="12"/>
  <c r="F52" i="12"/>
  <c r="E53" i="12"/>
  <c r="F53" i="12"/>
  <c r="E54" i="12"/>
  <c r="F54" i="12"/>
  <c r="E55" i="12"/>
  <c r="F55" i="12"/>
  <c r="E56" i="12"/>
  <c r="F56" i="12"/>
  <c r="E57" i="12"/>
  <c r="F57" i="12"/>
  <c r="E58" i="12"/>
  <c r="F58" i="12"/>
  <c r="E59" i="12"/>
  <c r="F59" i="12"/>
  <c r="E60" i="12"/>
  <c r="F60" i="12"/>
  <c r="E61" i="12"/>
  <c r="F61" i="12"/>
  <c r="E62" i="12"/>
  <c r="F62" i="12"/>
  <c r="E63" i="12"/>
  <c r="F63" i="12"/>
  <c r="E64" i="12"/>
  <c r="F64" i="12"/>
  <c r="E65" i="12"/>
  <c r="F65" i="12"/>
  <c r="E66" i="12"/>
  <c r="F66" i="12"/>
  <c r="E67" i="12"/>
  <c r="F67" i="12"/>
  <c r="E68" i="12"/>
  <c r="F68" i="12"/>
  <c r="E69" i="12"/>
  <c r="F69" i="12"/>
  <c r="E70" i="12"/>
  <c r="F70"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author>
  </authors>
  <commentList>
    <comment ref="F2" authorId="0" shapeId="0" xr:uid="{00000000-0006-0000-0000-000001000000}">
      <text>
        <r>
          <rPr>
            <sz val="8"/>
            <color indexed="81"/>
            <rFont val="Tahoma"/>
            <family val="2"/>
          </rPr>
          <t>Consider the hazard/risk identified…..
What is the likelihood of this type of consequence occurring in the next twelve months.</t>
        </r>
        <r>
          <rPr>
            <b/>
            <sz val="8"/>
            <color indexed="81"/>
            <rFont val="Tahoma"/>
            <family val="2"/>
          </rPr>
          <t xml:space="preserve">
1  Remote
2  Highly Unlikely
3  Unlikely 
4  Possible
5  Likely
6  Very Likely 
</t>
        </r>
        <r>
          <rPr>
            <sz val="8"/>
            <color indexed="81"/>
            <rFont val="Tahoma"/>
            <family val="2"/>
          </rPr>
          <t>Enter the corresponding probability rating (1-6) into this column.</t>
        </r>
      </text>
    </comment>
    <comment ref="G2" authorId="0" shapeId="0" xr:uid="{00000000-0006-0000-0000-000002000000}">
      <text>
        <r>
          <rPr>
            <sz val="8"/>
            <color indexed="81"/>
            <rFont val="Tahoma"/>
            <family val="2"/>
          </rPr>
          <t>Consider the hazards/risk identified....
The consequence of the event occurring needs to be considered as per categories on Risk Matrix.</t>
        </r>
        <r>
          <rPr>
            <b/>
            <sz val="8"/>
            <color indexed="81"/>
            <rFont val="Tahoma"/>
            <family val="2"/>
          </rPr>
          <t xml:space="preserve">
1  Slight
2  Minor
3  Moderate
4  Major
5  Massive
6  Catastrophic
</t>
        </r>
      </text>
    </comment>
    <comment ref="J2" authorId="0" shapeId="0" xr:uid="{00000000-0006-0000-0000-000003000000}">
      <text>
        <r>
          <rPr>
            <b/>
            <sz val="8"/>
            <color indexed="81"/>
            <rFont val="Tahoma"/>
            <family val="2"/>
          </rPr>
          <t xml:space="preserve">Consider the barriers and controls which are in place to prevent or mitigate this risk, the quality of implementation and their operational effectiveness.
1  Inadequate
2  Inadequate in some areas or circumstances
3  Adequate in most conditions
4  Adequate in current conditions with appropriate cost/benefit balance. 
5  Exceeds requirements - could potentially save money/resourcs without reducing effectiveness.
</t>
        </r>
      </text>
    </comment>
    <comment ref="L2" authorId="0" shapeId="0" xr:uid="{00000000-0006-0000-0000-000004000000}">
      <text>
        <r>
          <rPr>
            <sz val="8"/>
            <color indexed="81"/>
            <rFont val="Tahoma"/>
            <family val="2"/>
          </rPr>
          <t>Consider the hazard/risk identified…..
What is the likelihood of this type of consequence occurring in the next twelve months.</t>
        </r>
        <r>
          <rPr>
            <b/>
            <sz val="8"/>
            <color indexed="81"/>
            <rFont val="Tahoma"/>
            <family val="2"/>
          </rPr>
          <t xml:space="preserve">
1  Remote
2  Highly Unlikely
3  Unlikely 
4  Possible
5  Likely
6  Very Likely 
</t>
        </r>
        <r>
          <rPr>
            <sz val="8"/>
            <color indexed="81"/>
            <rFont val="Tahoma"/>
            <family val="2"/>
          </rPr>
          <t>Enter the corresponding probability rating (1-6) into this column.</t>
        </r>
      </text>
    </comment>
    <comment ref="M2" authorId="0" shapeId="0" xr:uid="{00000000-0006-0000-0000-000005000000}">
      <text>
        <r>
          <rPr>
            <sz val="8"/>
            <color indexed="81"/>
            <rFont val="Tahoma"/>
            <family val="2"/>
          </rPr>
          <t>Consider the hazards/risk identified....
The consequence of the event occurring needs to be considered as per categories on Risk Matrix.</t>
        </r>
        <r>
          <rPr>
            <b/>
            <sz val="8"/>
            <color indexed="81"/>
            <rFont val="Tahoma"/>
            <family val="2"/>
          </rPr>
          <t xml:space="preserve">
1  Slight
2  Minor
3  Moderate
4  Major
5  Massive
6  Catastrophic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OAM</author>
  </authors>
  <commentList>
    <comment ref="C3" authorId="0" shapeId="0" xr:uid="{00000000-0006-0000-0100-000001000000}">
      <text>
        <r>
          <rPr>
            <b/>
            <sz val="8"/>
            <color rgb="FF000000"/>
            <rFont val="Tahoma"/>
            <family val="2"/>
          </rPr>
          <t xml:space="preserve">Details of Recommendation
</t>
        </r>
        <r>
          <rPr>
            <b/>
            <sz val="8"/>
            <color rgb="FF000000"/>
            <rFont val="Tahoma"/>
            <family val="2"/>
          </rPr>
          <t xml:space="preserve">-ACTIONABLE: What do we need to do? 
</t>
        </r>
        <r>
          <rPr>
            <b/>
            <sz val="8"/>
            <color rgb="FF000000"/>
            <rFont val="Tahoma"/>
            <family val="2"/>
          </rPr>
          <t xml:space="preserve">-ACHIEVABLE: How will we know when it is completed?
</t>
        </r>
        <r>
          <rPr>
            <b/>
            <sz val="8"/>
            <color rgb="FF000000"/>
            <rFont val="Tahoma"/>
            <family val="2"/>
          </rPr>
          <t xml:space="preserve">-APPROPRIATE: Does it fix the problem?
</t>
        </r>
        <r>
          <rPr>
            <b/>
            <sz val="8"/>
            <color rgb="FF000000"/>
            <rFont val="Tahoma"/>
            <family val="2"/>
          </rPr>
          <t>-AGREED: Does the Stakeholder agree to implement it?</t>
        </r>
      </text>
    </comment>
    <comment ref="D3" authorId="0" shapeId="0" xr:uid="{00000000-0006-0000-0100-000002000000}">
      <text>
        <r>
          <rPr>
            <b/>
            <sz val="8"/>
            <color indexed="81"/>
            <rFont val="Tahoma"/>
            <family val="2"/>
          </rPr>
          <t>Which particular risk(s) does it address?</t>
        </r>
      </text>
    </comment>
    <comment ref="E3" authorId="0" shapeId="0" xr:uid="{00000000-0006-0000-0100-000003000000}">
      <text>
        <r>
          <rPr>
            <b/>
            <sz val="8"/>
            <color rgb="FF000000"/>
            <rFont val="Tahoma"/>
            <family val="2"/>
          </rPr>
          <t>Which particular risk(s) does it address?</t>
        </r>
      </text>
    </comment>
    <comment ref="H3" authorId="0" shapeId="0" xr:uid="{00000000-0006-0000-0100-000004000000}">
      <text>
        <r>
          <rPr>
            <b/>
            <sz val="8"/>
            <color indexed="81"/>
            <rFont val="Tahoma"/>
            <family val="2"/>
          </rPr>
          <t>Decision by Stakeholder after evaluation of cost etc.</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Eurest</author>
  </authors>
  <commentList>
    <comment ref="C12" authorId="0" shapeId="0" xr:uid="{00000000-0006-0000-0500-000001000000}">
      <text>
        <r>
          <rPr>
            <sz val="8"/>
            <color indexed="81"/>
            <rFont val="Tahoma"/>
            <family val="2"/>
          </rPr>
          <t xml:space="preserve">Insert number based on the on the consequence.
</t>
        </r>
      </text>
    </comment>
    <comment ref="C20" authorId="0" shapeId="0" xr:uid="{00000000-0006-0000-0500-000002000000}">
      <text>
        <r>
          <rPr>
            <sz val="8"/>
            <color indexed="81"/>
            <rFont val="Tahoma"/>
            <family val="2"/>
          </rPr>
          <t xml:space="preserve">Insert number based on probability.
</t>
        </r>
      </text>
    </comment>
  </commentList>
</comments>
</file>

<file path=xl/sharedStrings.xml><?xml version="1.0" encoding="utf-8"?>
<sst xmlns="http://schemas.openxmlformats.org/spreadsheetml/2006/main" count="643" uniqueCount="394">
  <si>
    <t>Failure to understand or respond to Minister's/Government/ community requirements</t>
  </si>
  <si>
    <t>Failure to deliver on portfolio outcomes due to insufficient capability (including contractors) in key areas</t>
  </si>
  <si>
    <t>Injury, financial loss, morale</t>
  </si>
  <si>
    <t>Loss of Government Support</t>
  </si>
  <si>
    <t>Failure to manage within budget or deliver portfolio outcomes within budget through poor financial management</t>
  </si>
  <si>
    <t>Loss of funding etc. due to loss of political support/confidence</t>
  </si>
  <si>
    <t>Reputation, financial</t>
  </si>
  <si>
    <t>Delays, financial</t>
  </si>
  <si>
    <t>Delays, financial, portfolio outcomes, reputation</t>
  </si>
  <si>
    <t>Loss of access to essential infrastructure and/or buildings (Eg: Crisis management room) leads to business continuity interruption</t>
  </si>
  <si>
    <t>Reputation, Financial</t>
  </si>
  <si>
    <t>Reputation, financial, resource base,</t>
  </si>
  <si>
    <t>Financial, reputation, delays</t>
  </si>
  <si>
    <t>Reputation, community, financial</t>
  </si>
  <si>
    <t>Financial, reputation, delays, Portfolio outcomes, community</t>
  </si>
  <si>
    <t>Financial, human, information, reputation, Privacy</t>
  </si>
  <si>
    <t>Portfolio outcomes, financial, delays</t>
  </si>
  <si>
    <t>reputation, financial, community,</t>
  </si>
  <si>
    <t>Portfolio outcomes, financial, delays, community</t>
  </si>
  <si>
    <t>Reputation, portfolio outcomes, community, financial</t>
  </si>
  <si>
    <t>Managing a crisis badly (Eg: SARS, Avian Flu, etc)</t>
  </si>
  <si>
    <t>Degradation of opportunity value through poor execution of Projects due to a lack of capability and or understanding of operating environment</t>
  </si>
  <si>
    <t>Failure to meet safety and security standards with resultant loss of security control, leading to injury, financial loss, reputation damage etc due to internal or external threat (theft, fraud, information breach, terrorist attack, etc)</t>
  </si>
  <si>
    <r>
      <t xml:space="preserve">Residual (Probable) Consequence 
</t>
    </r>
    <r>
      <rPr>
        <i/>
        <sz val="8"/>
        <color indexed="9"/>
        <rFont val="Arial"/>
        <family val="2"/>
      </rPr>
      <t>(1 low to 6 high)</t>
    </r>
  </si>
  <si>
    <t>CORPORATE RISK MATRIX</t>
  </si>
  <si>
    <t>Implement annual workgroup level Security Inspections utilising the Office Information Security Inspection Check List</t>
  </si>
  <si>
    <r>
      <t xml:space="preserve">Main Risk Treated
</t>
    </r>
    <r>
      <rPr>
        <sz val="8"/>
        <color indexed="9"/>
        <rFont val="Arial"/>
        <family val="2"/>
      </rPr>
      <t>(Desc. from Risk Reg.)</t>
    </r>
  </si>
  <si>
    <t>Due Date</t>
  </si>
  <si>
    <t>How will this item be monitored &amp; treatment options completed</t>
  </si>
  <si>
    <t>Minutes of Project Team meetings tabled for Executive Management team review</t>
  </si>
  <si>
    <t>Creation of Job Description and recruitment of individual.  Progress monitored through weekly reports to Supervisor.</t>
  </si>
  <si>
    <t>Communications Plan signed off by Management Team</t>
  </si>
  <si>
    <t>Report signed off by Management Team.</t>
  </si>
  <si>
    <t>Employ professional security risk manager who can project manage all approved aspects of the Treatment Plan</t>
  </si>
  <si>
    <t>Estimated
Cost of Control</t>
  </si>
  <si>
    <t>Internal Labour</t>
  </si>
  <si>
    <t>Visible management support. Eg: Allocation of resources, training, presentations by management, etc.</t>
  </si>
  <si>
    <t>It is recommended that a study be conducted to integrate all swipe card, access control, CCTV and Photo ID card imaging onto one centralised platform operating across all sites.</t>
  </si>
  <si>
    <t>Physical Security</t>
  </si>
  <si>
    <t>Custodial</t>
  </si>
  <si>
    <t>Review HR recruitment procedures to include psychological and/or criminal assessment pre-employment.</t>
  </si>
  <si>
    <t>Assess and review formal systems for ongoing regular appraisal of employees psychological/stress profiles</t>
  </si>
  <si>
    <t>Recruitment</t>
  </si>
  <si>
    <t>Secure and occlude from view all critical fire fighting systems such as pumps, valves and distribution points in all facilities.</t>
  </si>
  <si>
    <t>Fire Systems</t>
  </si>
  <si>
    <t>Personnel</t>
  </si>
  <si>
    <t>Signage</t>
  </si>
  <si>
    <t>CCTV Profile and recommended locations of cameras be predicated upon recommendations arising from this report…i.e. identified high-risk area(s).</t>
  </si>
  <si>
    <t>Surveillance Systems</t>
  </si>
  <si>
    <t>Upgrade detection and suppression systems in all server and communications rooms.</t>
  </si>
  <si>
    <t>Security Awareness</t>
  </si>
  <si>
    <t xml:space="preserve">Bomb Threat training for Fire Wardens </t>
  </si>
  <si>
    <t>Security Personnel</t>
  </si>
  <si>
    <t>Consequence</t>
  </si>
  <si>
    <t>M</t>
  </si>
  <si>
    <t>B</t>
  </si>
  <si>
    <t>D</t>
  </si>
  <si>
    <t>H</t>
  </si>
  <si>
    <t>A</t>
  </si>
  <si>
    <t>C</t>
  </si>
  <si>
    <t>E</t>
  </si>
  <si>
    <t>L</t>
  </si>
  <si>
    <t>Theft</t>
  </si>
  <si>
    <t>Information Systems</t>
  </si>
  <si>
    <t>Consequence Score</t>
  </si>
  <si>
    <t>Category</t>
  </si>
  <si>
    <t>Description</t>
  </si>
  <si>
    <t>Catastrophic</t>
  </si>
  <si>
    <t>Minor</t>
  </si>
  <si>
    <t>Probability</t>
  </si>
  <si>
    <t>Likely</t>
  </si>
  <si>
    <t>Possible</t>
  </si>
  <si>
    <t>Unlikely</t>
  </si>
  <si>
    <t>Risk Category</t>
  </si>
  <si>
    <t>High</t>
  </si>
  <si>
    <t>Medium</t>
  </si>
  <si>
    <t>Low</t>
  </si>
  <si>
    <t>LIKELIHOOD</t>
  </si>
  <si>
    <t>Historical:</t>
  </si>
  <si>
    <t>"Unheard of in 
the industry"</t>
  </si>
  <si>
    <t>"Has occurred once or twice in the industry"</t>
  </si>
  <si>
    <t>Once every 10,000-100,000* years
at location</t>
  </si>
  <si>
    <t>Once every 
1,000-10,000 years at location</t>
  </si>
  <si>
    <t>Once every 
100-1,000 years
at location</t>
  </si>
  <si>
    <t>Once every 
10-100 years 
at location</t>
  </si>
  <si>
    <t>Once every 
1-10 years 
at location</t>
  </si>
  <si>
    <t>More than once a year at location or continuously</t>
  </si>
  <si>
    <t>1 in 100,000-1,000,000*</t>
  </si>
  <si>
    <t>1 in 10,000-100,000</t>
  </si>
  <si>
    <t>1 in 1,000-10,000</t>
  </si>
  <si>
    <t>1 in 100-1,000</t>
  </si>
  <si>
    <t>1 in 10-100</t>
  </si>
  <si>
    <t>&gt;1 in 10</t>
  </si>
  <si>
    <t>People</t>
  </si>
  <si>
    <t>Environment</t>
  </si>
  <si>
    <t>Value</t>
  </si>
  <si>
    <t>Reputation</t>
  </si>
  <si>
    <t>Remote</t>
  </si>
  <si>
    <t>Highly Unlikely</t>
  </si>
  <si>
    <t>CONSEQUENCE</t>
  </si>
  <si>
    <t>&gt;20 Fatalities (or Permanent Total  Disabilities)</t>
  </si>
  <si>
    <t xml:space="preserve">International concern.
Major ventures terminated.
Company at stake.  </t>
  </si>
  <si>
    <t>4-20 Fatalities (or Permanent Total Disabilities)</t>
  </si>
  <si>
    <t xml:space="preserve">A$100M-A$1000M
</t>
  </si>
  <si>
    <t xml:space="preserve">Persistent national concern. 
Long term 'brand' impact.
Major venture/asset operations severely restricted.   </t>
  </si>
  <si>
    <t>Massive</t>
  </si>
  <si>
    <t>1-3 Fatalities (or Permanent Total Disabilities)</t>
  </si>
  <si>
    <t xml:space="preserve">A$10M-
A$100M
</t>
  </si>
  <si>
    <t xml:space="preserve">Medium term national concern. 
Minor venture or minor asset operations restricted or curtailed.   </t>
  </si>
  <si>
    <t>Major</t>
  </si>
  <si>
    <t>Major Injury/illness, 
Permanent Partial Disability or
Lost Work Case
&gt;4days</t>
  </si>
  <si>
    <t xml:space="preserve">A$1M-
A$10M
</t>
  </si>
  <si>
    <t xml:space="preserve">National bad mention. Short term regional concern. 
Close scrutiny of Asset level operations/future proposals. </t>
  </si>
  <si>
    <t>Moderate</t>
  </si>
  <si>
    <t>Minor Injury/illness.  
Restricted Work Case or Lost Work Case &lt;4 days.</t>
  </si>
  <si>
    <t xml:space="preserve">A$100k-
A$1M
</t>
  </si>
  <si>
    <t>Short term local concern.
Some impact on asset level
non-production activities.</t>
  </si>
  <si>
    <t>Slight Injury/illness. 
First Aid or Medical Treatment Case</t>
  </si>
  <si>
    <t xml:space="preserve">Localised (Immediate area) Temporary impact (days) </t>
  </si>
  <si>
    <t>&lt;A$100k</t>
  </si>
  <si>
    <t>Local mention only. 
Quickly forgotten. 
Freedom to operate
unaffected.</t>
  </si>
  <si>
    <t>Slight</t>
  </si>
  <si>
    <t>For more detailed definition of consequences,
refer to the appropriate detailed methodologies.</t>
  </si>
  <si>
    <t>*Incidents with a frequency of less than once every 100,000 years (continuous operation) or a probability of less than 1E-6 (single activity) can reasonably be screened out on the basis of low likelihood.</t>
  </si>
  <si>
    <r>
      <t xml:space="preserve">Frequency:
</t>
    </r>
    <r>
      <rPr>
        <sz val="14"/>
        <rFont val="Arial"/>
        <family val="2"/>
      </rPr>
      <t>(Continuous Operation)</t>
    </r>
  </si>
  <si>
    <r>
      <t xml:space="preserve">Probability: </t>
    </r>
    <r>
      <rPr>
        <sz val="14"/>
        <rFont val="Arial"/>
        <family val="2"/>
      </rPr>
      <t xml:space="preserve">(Single activity) </t>
    </r>
  </si>
  <si>
    <r>
      <t>Regional scale 
(&gt;100 km</t>
    </r>
    <r>
      <rPr>
        <vertAlign val="superscript"/>
        <sz val="15"/>
        <rFont val="Arial"/>
        <family val="2"/>
      </rPr>
      <t>2</t>
    </r>
    <r>
      <rPr>
        <sz val="15"/>
        <rFont val="Arial"/>
        <family val="2"/>
      </rPr>
      <t>) Long term/permanent impact</t>
    </r>
  </si>
  <si>
    <r>
      <t>Large scale 
(10-100 km</t>
    </r>
    <r>
      <rPr>
        <vertAlign val="superscript"/>
        <sz val="15"/>
        <rFont val="Arial"/>
        <family val="2"/>
      </rPr>
      <t>2</t>
    </r>
    <r>
      <rPr>
        <sz val="15"/>
        <rFont val="Arial"/>
        <family val="2"/>
      </rPr>
      <t>) 
Long term (decades) impact</t>
    </r>
  </si>
  <si>
    <r>
      <t>Medium scale 
(1-10 km</t>
    </r>
    <r>
      <rPr>
        <vertAlign val="superscript"/>
        <sz val="15"/>
        <rFont val="Arial"/>
        <family val="2"/>
      </rPr>
      <t>2</t>
    </r>
    <r>
      <rPr>
        <sz val="15"/>
        <rFont val="Arial"/>
        <family val="2"/>
      </rPr>
      <t>) 
Medium term (years) impact</t>
    </r>
  </si>
  <si>
    <r>
      <t>Medium scale 
(1-10 km</t>
    </r>
    <r>
      <rPr>
        <vertAlign val="superscript"/>
        <sz val="15"/>
        <rFont val="Arial"/>
        <family val="2"/>
      </rPr>
      <t>2</t>
    </r>
    <r>
      <rPr>
        <sz val="15"/>
        <rFont val="Arial"/>
        <family val="2"/>
      </rPr>
      <t>) 
Short term (months) impact</t>
    </r>
  </si>
  <si>
    <r>
      <t>Localised (&lt;1 km</t>
    </r>
    <r>
      <rPr>
        <vertAlign val="superscript"/>
        <sz val="15"/>
        <rFont val="Arial"/>
        <family val="2"/>
      </rPr>
      <t>2</t>
    </r>
    <r>
      <rPr>
        <sz val="15"/>
        <rFont val="Arial"/>
        <family val="2"/>
      </rPr>
      <t>) Short term (weeks) impact</t>
    </r>
  </si>
  <si>
    <t>Risk Treatment Priorities</t>
  </si>
  <si>
    <t>ADEQUACY OF EXISTING CONTROLS</t>
  </si>
  <si>
    <t>Exceeds</t>
  </si>
  <si>
    <t>Appropriate</t>
  </si>
  <si>
    <t>Mostly Adequate</t>
  </si>
  <si>
    <t>Somewhat Inadequate</t>
  </si>
  <si>
    <t>Inadequate</t>
  </si>
  <si>
    <t>RISK</t>
  </si>
  <si>
    <t>S</t>
  </si>
  <si>
    <t>Severe</t>
  </si>
  <si>
    <t xml:space="preserve">Risk rating is assessed as per SERT Corporate Risk Matrix </t>
  </si>
  <si>
    <t>Adequacy score is based on qualitative assessment of existing controls as per Bow Tie Table.</t>
  </si>
  <si>
    <t>Inadequate in some areas or circumstances</t>
  </si>
  <si>
    <t>Adequate in most conditions</t>
  </si>
  <si>
    <t xml:space="preserve">Adequate in current conditions with appropriate cost/benefit balance. </t>
  </si>
  <si>
    <t>Exceeds current requirements</t>
  </si>
  <si>
    <t>Risk Score</t>
  </si>
  <si>
    <t>Serial</t>
  </si>
  <si>
    <t>F</t>
  </si>
  <si>
    <t>Very Likely</t>
  </si>
  <si>
    <t>HSE plan</t>
  </si>
  <si>
    <t>Critical task Identification and analysis</t>
  </si>
  <si>
    <t>Job Hazard Analysis Methodology</t>
  </si>
  <si>
    <t>Recruitment process manual</t>
  </si>
  <si>
    <t>HR policies manual</t>
  </si>
  <si>
    <t>Health management program, incl. Promotion.</t>
  </si>
  <si>
    <t>Safety and Health Rep. guide.</t>
  </si>
  <si>
    <t>Planned meetings (HSE)</t>
  </si>
  <si>
    <t>Document control</t>
  </si>
  <si>
    <t>Asbestos and synthetic Mineral Fibre handling</t>
  </si>
  <si>
    <t>Asbestos Register</t>
  </si>
  <si>
    <t>Radioactive materials, ionising radiation.</t>
  </si>
  <si>
    <t>Maintenance philosophies,</t>
  </si>
  <si>
    <t>Project Management Procedures</t>
  </si>
  <si>
    <t>Operating Guidelines and control instructions</t>
  </si>
  <si>
    <t>HAZMAT, Workplace registers</t>
  </si>
  <si>
    <t>Hazardous area classification</t>
  </si>
  <si>
    <t>Maintenance planning process</t>
  </si>
  <si>
    <t>Environmental Reporting</t>
  </si>
  <si>
    <t>Fitness for Work Program</t>
  </si>
  <si>
    <t xml:space="preserve">Manual Handling procedure </t>
  </si>
  <si>
    <t>Supply Chain – Procurement and Logistics</t>
  </si>
  <si>
    <t>Emergency Response training matrix</t>
  </si>
  <si>
    <t>Emergency Response.</t>
  </si>
  <si>
    <t>Noise survey/tests</t>
  </si>
  <si>
    <t>Hearing conservation program.</t>
  </si>
  <si>
    <t>Budget process</t>
  </si>
  <si>
    <t>Security Standards</t>
  </si>
  <si>
    <t>Security Procedure</t>
  </si>
  <si>
    <t>Security Instructions</t>
  </si>
  <si>
    <t>Access Control Procedure</t>
  </si>
  <si>
    <t>Bomb Threat Procedure</t>
  </si>
  <si>
    <t xml:space="preserve">Information Security Policy </t>
  </si>
  <si>
    <t>Communications Media Policy</t>
  </si>
  <si>
    <t xml:space="preserve">IT Management System </t>
  </si>
  <si>
    <t>Information Policy</t>
  </si>
  <si>
    <t>Management Policy Manual</t>
  </si>
  <si>
    <t>Security Risk Assessment</t>
  </si>
  <si>
    <t>Business Risk Management</t>
  </si>
  <si>
    <t>Industrial Regulation &amp; management systems</t>
  </si>
  <si>
    <t>OHS Manual</t>
  </si>
  <si>
    <t>Staff Training Manual</t>
  </si>
  <si>
    <t xml:space="preserve">Records Information management </t>
  </si>
  <si>
    <t xml:space="preserve">Patient Information Management </t>
  </si>
  <si>
    <t>Engineering Standards Manual.</t>
  </si>
  <si>
    <t>Systems administration procedures</t>
  </si>
  <si>
    <t>Maintenance manual</t>
  </si>
  <si>
    <t>Construction Project Management Procedure</t>
  </si>
  <si>
    <t>Procurement Procedures Manual</t>
  </si>
  <si>
    <t>Lifting &amp; Manual Handling Standards</t>
  </si>
  <si>
    <t>SAFE Project</t>
  </si>
  <si>
    <t>HSE Training Procedure</t>
  </si>
  <si>
    <t>HSE Hazards Register</t>
  </si>
  <si>
    <t>Ref: Section of SRA</t>
  </si>
  <si>
    <t>Treatment Recommendation</t>
  </si>
  <si>
    <t>Priority from Risk Register</t>
  </si>
  <si>
    <t>Person Responsible</t>
  </si>
  <si>
    <t>Modify Security Instructions to ensure quarterly key audits.</t>
  </si>
  <si>
    <t>Conduct an assessment of the cost of annual thefts to assess the priority.</t>
  </si>
  <si>
    <t xml:space="preserve">&gt;Value of the organisation and/or &gt;A$1000M
</t>
  </si>
  <si>
    <t>&gt;$1,000M Loss, &gt;20 deaths, loss of building, irreversible damage to environment</t>
  </si>
  <si>
    <t>&gt;$100M loss, &gt;4 death, loss of plant, significant damage to building, long term environment damage, prosecution.</t>
  </si>
  <si>
    <t>&gt;$10M loss, 1-4 death or permanent disablility significant damage, reportable spill (EPA), regulatory compliance order</t>
  </si>
  <si>
    <t>&gt;$1M loss, Major Injury/illness, plant damage, spill requiring emergency services, regulatory notice</t>
  </si>
  <si>
    <t xml:space="preserve">&lt;$100K loss, first aid, minor plant damage, local spill, </t>
  </si>
  <si>
    <t xml:space="preserve">&gt;$100K loss, Minor injury or LTI,  minor plant damage, local spill, </t>
  </si>
  <si>
    <t>A: Accept
R: Reject</t>
  </si>
  <si>
    <t>Document Name</t>
  </si>
  <si>
    <t>Doc Number</t>
  </si>
  <si>
    <t>Custodian</t>
  </si>
  <si>
    <t>Last Revised</t>
  </si>
  <si>
    <t>Barriers</t>
  </si>
  <si>
    <t>Security Policy</t>
  </si>
  <si>
    <t>Access Control Policy</t>
  </si>
  <si>
    <t>Induction Procedure &amp; Systems</t>
  </si>
  <si>
    <t>Authorised signatories (Authority Levels)</t>
  </si>
  <si>
    <t>Audit Procedures</t>
  </si>
  <si>
    <t>OHS Management System</t>
  </si>
  <si>
    <t>Contractor Management Systems</t>
  </si>
  <si>
    <t>Fire Plans</t>
  </si>
  <si>
    <t>Restraint Protocols</t>
  </si>
  <si>
    <t>HSERQ Strategic Direction</t>
  </si>
  <si>
    <t>Action Tracking System for Audit Process</t>
  </si>
  <si>
    <t>Highly Likely</t>
  </si>
  <si>
    <t>3  Moderate</t>
  </si>
  <si>
    <t>3  Unlikely</t>
  </si>
  <si>
    <t>2  Minor</t>
  </si>
  <si>
    <t>6  Very Likely</t>
  </si>
  <si>
    <t>1  Remote</t>
  </si>
  <si>
    <t>4  Possible</t>
  </si>
  <si>
    <t>Has occurred many times in the industry, but not in the Organisation</t>
  </si>
  <si>
    <t>Has occurred once or twice in the Organisation</t>
  </si>
  <si>
    <t>Has occurred frequently in the Organisation</t>
  </si>
  <si>
    <t>Has occurred frequently at the location</t>
  </si>
  <si>
    <t>Develop a comprehensive Communications Plan for use prior to and during implementation.</t>
  </si>
  <si>
    <t>Identify one individual as Project Manager who is responsible for implementation of the Risk Treatment Plan, preferably as a full time fixed term position.</t>
  </si>
  <si>
    <t>General</t>
  </si>
  <si>
    <t>Review signage, adopting a consistent message regarding access / egress.</t>
  </si>
  <si>
    <t xml:space="preserve">Adopt risk management approach with a view to the identification of high, medium &amp; low risk areas, that require / necessitate active access / egress management. </t>
  </si>
  <si>
    <t>Access Control</t>
  </si>
  <si>
    <t>Identify a range of access / egress options to be applied, reflective of identified and adopted criteria for installation of the same, including: - Mechanical key pads, Electronic key pads, Biometric key entry (Iris &amp; Fingerprint), Electric key card entry / egress, Security proximity card</t>
  </si>
  <si>
    <t>Implement associated audit(s) trails pertaining to: - System status and verification, Access level(s), User groups, Operator privilege(s)</t>
  </si>
  <si>
    <t>Existing security measures be implemented more effectively (Eg: Searches, Auditing of Material Gate Passes, Permanent marking of assets etc).</t>
  </si>
  <si>
    <t>Implement a regular system audit to monitor the effectiveness of EH Access Control Procedures.</t>
  </si>
  <si>
    <t>Develop an introductory level asset management and security awareness program for line managers</t>
  </si>
  <si>
    <t>Alarms</t>
  </si>
  <si>
    <t>Implement an electronic register for recording and categorising security incidents to conduct analysis and trend reporting.</t>
  </si>
  <si>
    <t>Basic security awareness training for all personnel, as part of the induction process, and via Global e-mails, EH Newsletter, Toolbox meetings etc.</t>
  </si>
  <si>
    <t>Project Management Team to manage and monitor the implementation and re-sourcing of the Risk Treatment Plan.</t>
  </si>
  <si>
    <t>Tender for one Security manpower contract for all sites.</t>
  </si>
  <si>
    <t>Doors &amp; Windows</t>
  </si>
  <si>
    <t>Documentation</t>
  </si>
  <si>
    <t>Prepare detailed security instructions for all departments in accordance with AS 4485 by a professional security risk manager.</t>
  </si>
  <si>
    <t>Prepare detailed Critical Path Analysis and Action Plan to project manage the implementation of Security instructions.</t>
  </si>
  <si>
    <t>Implement a 'Clean Desk' policy at EH whereby all classified information is securely locked away on completion of each day's work or when the work area is left unattended for an extended period.</t>
  </si>
  <si>
    <t>Provide staff with facilities to secure their sensitive documents each night (Eg. Lockable desk drawers or roll down document lockers).</t>
  </si>
  <si>
    <t>Raise awareness about the availability of e-mail encryption and general Information Security guidelines through inclusion in the Induction Process.</t>
  </si>
  <si>
    <t>Introduce security briefings (department specific briefings) raising security awareness and the specific issues pertinent to individual department(s)</t>
  </si>
  <si>
    <t>Training</t>
  </si>
  <si>
    <t>Draft a security department brief and scope, including objectives, associated tasks and responsibilities of the same.</t>
  </si>
  <si>
    <t>Implement locked door and locked storage container procedures to be used 24 hour per day at all locations having radioactive isotopes or toxic chemicals such as film developer, cleaning products etc.</t>
  </si>
  <si>
    <t>Hazardous Material</t>
  </si>
  <si>
    <t>Biological Waste Containers should be stored in locked compounds or other areas with limitations on the access to those designated as authorised persons. Additionally, signage warning of the risk of entry should be prominently displayed.</t>
  </si>
  <si>
    <t>Incident Reporting</t>
  </si>
  <si>
    <t>Conduct initial review and rectification then implement quarterly reports to workgroup supervisors as to who has access to their File shares to ensure that personnel who carry user access privileges from one position to the next can be identified and appropriate action taken.</t>
  </si>
  <si>
    <t>Conduct a network penetration test and review of network topology to identify potential weaknesses and options to ensure that Process Control and Security Systems are adequately protected.</t>
  </si>
  <si>
    <t>Implement a Disaster Recovery Plan for critical assets and data</t>
  </si>
  <si>
    <t>keys &amp; Locks</t>
  </si>
  <si>
    <t>That individual stakeholders and security officers on patrol observe and report any issues with internal and external lighting, for the attention of the Engineering Department.</t>
  </si>
  <si>
    <t>Lighting</t>
  </si>
  <si>
    <t>Monitoring</t>
  </si>
  <si>
    <t xml:space="preserve">Review should follow on and develop the methodologies outlined in the SRA and should be conducted at all levels including Assets; Procedures; Workgroups; and Individuals 
</t>
  </si>
  <si>
    <t>Security Risk Analyst(s) be consulted during project briefings and design, where aforementioned criteria and operational context would be considered, when determining appropriate security equipment and associated infrastructure.</t>
  </si>
  <si>
    <t>Defence in Depth and CPTED principles be adopted in evaluation and decision making processes</t>
  </si>
  <si>
    <t>New Buildings</t>
  </si>
  <si>
    <t>It is recommended that all Newborn areas of EH develop a formal written security policy based on specific local requirements, but predicated on the excellent guidelines in Section 13 (Newborn and Paediatric Security) contained within AS 4485.</t>
  </si>
  <si>
    <t>Newborn</t>
  </si>
  <si>
    <t>Review the current preventative maintenance program for perimeter fencing and lighting</t>
  </si>
  <si>
    <t>Fix trespass-warning signs to restricted areas (such that at least two would be visible from any direction of approach).</t>
  </si>
  <si>
    <t>5  Likely</t>
  </si>
  <si>
    <t>4  Major</t>
  </si>
  <si>
    <t>5  Massive</t>
  </si>
  <si>
    <t>2  Highly Unlikely</t>
  </si>
  <si>
    <t>Effectiveness of Existing Controls</t>
  </si>
  <si>
    <r>
      <t xml:space="preserve">Main Risk Treated
</t>
    </r>
    <r>
      <rPr>
        <sz val="8"/>
        <color indexed="9"/>
        <rFont val="Arial"/>
        <family val="2"/>
      </rPr>
      <t>(Serial from Risk Reg.)</t>
    </r>
  </si>
  <si>
    <t>Adopt a consistent and criteria based approach to: alarm application, reflective of security risk assessments, subsequent risk identification and recommended treatment profile, Alarm selection (hardware), installation, monitoring and response procedure(s)</t>
  </si>
  <si>
    <t>Security Officers to record observations as a routine element of their regular security patrols</t>
  </si>
  <si>
    <t>Area stakeholders to carry out and document monthly inspections of the condition of doors and windows and report to Maintenance dept.</t>
  </si>
  <si>
    <t>Source</t>
  </si>
  <si>
    <t>Nature of Risk</t>
  </si>
  <si>
    <t>The Risk
What can happen and how it can happen</t>
  </si>
  <si>
    <t>Risk Family</t>
  </si>
  <si>
    <t>EXTREME</t>
  </si>
  <si>
    <t>HIGH</t>
  </si>
  <si>
    <t>MEDIUM</t>
  </si>
  <si>
    <t>LOW</t>
  </si>
  <si>
    <t>1  Slight</t>
  </si>
  <si>
    <t>Inherent Risk Rating</t>
  </si>
  <si>
    <t>Commercial and legal relationships</t>
  </si>
  <si>
    <t>Economic circumstances</t>
  </si>
  <si>
    <t>Human behaviour</t>
  </si>
  <si>
    <t>Natural events</t>
  </si>
  <si>
    <t>Political circumstances</t>
  </si>
  <si>
    <t>Technology and technical issues</t>
  </si>
  <si>
    <t>Management activities and controls</t>
  </si>
  <si>
    <t>Individual activities</t>
  </si>
  <si>
    <t>Diseases</t>
  </si>
  <si>
    <t>Economic</t>
  </si>
  <si>
    <t>Environmental</t>
  </si>
  <si>
    <t>Financial</t>
  </si>
  <si>
    <t>Human</t>
  </si>
  <si>
    <t>Natural hazards</t>
  </si>
  <si>
    <t>Occupational health and safety</t>
  </si>
  <si>
    <t>Product liability</t>
  </si>
  <si>
    <t>Professional liability</t>
  </si>
  <si>
    <t>Property damage</t>
  </si>
  <si>
    <t>Public liability</t>
  </si>
  <si>
    <t>Security</t>
  </si>
  <si>
    <t>Technological</t>
  </si>
  <si>
    <r>
      <t xml:space="preserve">Potential
Consequence 
</t>
    </r>
    <r>
      <rPr>
        <i/>
        <sz val="8"/>
        <color indexed="9"/>
        <rFont val="Arial"/>
        <family val="2"/>
      </rPr>
      <t>(1 low to 6 high)</t>
    </r>
  </si>
  <si>
    <r>
      <t xml:space="preserve">Residual Likelihood 
</t>
    </r>
    <r>
      <rPr>
        <i/>
        <sz val="8"/>
        <color indexed="9"/>
        <rFont val="Arial"/>
        <family val="2"/>
      </rPr>
      <t>(1 low to 6 high)</t>
    </r>
  </si>
  <si>
    <t>Current Risk Rating</t>
  </si>
  <si>
    <t>Adequacy #</t>
  </si>
  <si>
    <t>Adequacy</t>
  </si>
  <si>
    <t>Existing Controls Rating</t>
  </si>
  <si>
    <t>Risk Priority</t>
  </si>
  <si>
    <t>Extreme</t>
  </si>
  <si>
    <t>Rating</t>
  </si>
  <si>
    <t>Priority</t>
  </si>
  <si>
    <t>Exceeds Req'ts</t>
  </si>
  <si>
    <r>
      <t xml:space="preserve">Inherent Likelihood 
</t>
    </r>
    <r>
      <rPr>
        <i/>
        <sz val="8"/>
        <color indexed="9"/>
        <rFont val="Arial"/>
        <family val="2"/>
      </rPr>
      <t>(1 low to 6 high)</t>
    </r>
  </si>
  <si>
    <t>Occupational Health Issues</t>
  </si>
  <si>
    <t>Industrial Relations.</t>
  </si>
  <si>
    <t>Contractor Management</t>
  </si>
  <si>
    <t>Lack of appropriate control over contractors</t>
  </si>
  <si>
    <t>3rd Party Infrastructure Failure.</t>
  </si>
  <si>
    <t>Current Capability Gap</t>
  </si>
  <si>
    <t>Catastrophic key facility failure</t>
  </si>
  <si>
    <t>Technology Plan</t>
  </si>
  <si>
    <t>Inappropriate Business Strategy</t>
  </si>
  <si>
    <t>Failure to deliver Capital Projects.</t>
  </si>
  <si>
    <t>Crisis Management.</t>
  </si>
  <si>
    <t>Knowledge &amp; Information Management</t>
  </si>
  <si>
    <t>Information not accessible to the organisation and knowledge being lost as a result</t>
  </si>
  <si>
    <t>Future Capability Gap.</t>
  </si>
  <si>
    <t>Failure to meet expectations and/or business needs</t>
  </si>
  <si>
    <t>Unsustainable in terms of our cost performance</t>
  </si>
  <si>
    <t>Slips, trips, falls, manual handling, harrassment, stress related injuries, etc.</t>
  </si>
  <si>
    <t>Failure to manage employee relations and/or external relations (eg: union)</t>
  </si>
  <si>
    <t>Failure of external critical infrastructure (Eg: telecommunications, Internet connectivity, water, electricity).  Lack of knowledge of 3rd party risk management plans</t>
  </si>
  <si>
    <t>Inability to deliver on today's objectives efficiently</t>
  </si>
  <si>
    <t>SRMAM Risk Register Template</t>
  </si>
  <si>
    <t>Source: Security Risk Management Aide-Mémoire</t>
  </si>
  <si>
    <t>www.srmam.com</t>
  </si>
  <si>
    <t>Implement generic Security platform across all &lt;Organization&gt; sites.`</t>
  </si>
  <si>
    <t>&lt;Organization&gt; incorporates aggression management and associated security briefings into their weekly monthly and annual training regimes.</t>
  </si>
  <si>
    <t>Introduce security briefing(s) into the &lt;Organization&gt; 'General Induction' for staff.</t>
  </si>
  <si>
    <t xml:space="preserve">Redefine the security organisational chart within the broader &lt;Organization&gt; organisational chart, clearly identifying / defining reporting lines, responsibilities and function(s). </t>
  </si>
  <si>
    <t>Review data backup storage processes to ensure that backups are stored in a physically remote location (from the server room) with adequate levels of fire and physical security protection in accordance with &lt;Organization&gt; standards.</t>
  </si>
  <si>
    <t>This security risk assessment and associated risk management strategies should be reviewed either annually, when a major incident occurs or at any time that a manifest change occurs to the health industry, &lt;Organization&gt; or the threat environment.</t>
  </si>
  <si>
    <t>Recommended &lt;Organization&gt; establish a set of criteria to enable correlation of risks and profiles against building design(s), reflective of a range of likely risk profiles (within identified service areas, with a view to establishing a consistent approach to security infrastructure).</t>
  </si>
  <si>
    <t>CCTV systems to be reviewed across key &lt;Organization&gt; site(s), in view of this report.</t>
  </si>
  <si>
    <t xml:space="preserve">Promulgate benchmarked and health-specific security instructions for the application of security services across &lt;Organization&gt;  </t>
  </si>
  <si>
    <t>Target specific funding to enable the training programs to be initiated and maintained.</t>
  </si>
  <si>
    <t>The incident recording and analysis program is scoped, planned and implemented to run alongside the general improvement program.</t>
  </si>
  <si>
    <t>Ensure that key security receives close attention during the period of security enhancement and redress the key problems by ensuring correct handling in the future.</t>
  </si>
  <si>
    <t>Write Key Security Handling in accordance with the guidelines in &lt;Standard/Policy&gt;.</t>
  </si>
  <si>
    <t>Formalise criteria for lighting to maintain an effective internal and external protective security and safety lighting system as detailed in the report.</t>
  </si>
  <si>
    <t>Include Policy review for &lt;specific&gt; areas in the portfolio of a professional security and risk manager.</t>
  </si>
  <si>
    <t xml:space="preserve">&lt;Organization&gt; to initiate consultation / discussion with Police Command via &lt;Organization&gt; Security Representative; regarding retention of Police manpower resources within &lt;specific&gt; Departments when &lt;client&gt; status has been established / identified. </t>
  </si>
  <si>
    <t>Further consultation be initiated by &lt;Organization&gt; Security Representative, with a view to identifying need, preferred location, design specifications, consideration of 'gazetting' to enable persons to be managed while in distress.</t>
  </si>
  <si>
    <t>Interim measures to be established ensuring that identified individuals are where practicable, located in a relatively isolated and suitably designed area within the &lt;specific&gt; Department. (Free of potential weapons, alternate escape route for staff).</t>
  </si>
  <si>
    <t>Establish protocols for attending staff / personnel, with a view to personal safety.</t>
  </si>
  <si>
    <t>Security program to be linked to the security risk mitigation program at EH and be driven by top management and supported actively by all management and staff.</t>
  </si>
  <si>
    <t>Procedures be modified such that all stakeholders and patrolling security officers carry out an ongoing review of signage in their areas with a view to replacing or installing.</t>
  </si>
  <si>
    <t>Security Related Procedures and Controls</t>
  </si>
  <si>
    <t>Group Facilities Annual Audit Plan</t>
  </si>
  <si>
    <t>Group Facilities Management Manual</t>
  </si>
  <si>
    <t>Waste disposal procedure</t>
  </si>
  <si>
    <t>Incident Reporting Procedure</t>
  </si>
  <si>
    <t>Laboratory: Quality Manual Technical lab.</t>
  </si>
  <si>
    <t>F Nerks</t>
  </si>
  <si>
    <t>Security Risk Treatment Plan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</si>
</sst>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_(&quot;$&quot;* #,##0_);_(&quot;$&quot;* \(#,##0\);_(&quot;$&quot;* &quot;-&quot;??_);_(@_)"/>
  </numFmts>
  <fonts count="44" x14ac:knownFonts="1">
    <font>
      <sz val="10"/>
      <name val="Arial"/>
    </font>
    <font>
      <sz val="10"/>
      <name val="Arial"/>
    </font>
    <font>
      <sz val="8"/>
      <name val="Arial"/>
      <family val="2"/>
    </font>
    <font>
      <sz val="9"/>
      <name val="Arial"/>
      <family val="2"/>
    </font>
    <font>
      <sz val="8"/>
      <color indexed="8"/>
      <name val="Arial"/>
      <family val="2"/>
    </font>
    <font>
      <b/>
      <sz val="8"/>
      <color indexed="12"/>
      <name val="Arial"/>
      <family val="2"/>
    </font>
    <font>
      <b/>
      <sz val="10"/>
      <color indexed="12"/>
      <name val="Arial"/>
      <family val="2"/>
    </font>
    <font>
      <sz val="8"/>
      <color indexed="9"/>
      <name val="Arial"/>
      <family val="2"/>
    </font>
    <font>
      <b/>
      <sz val="36"/>
      <name val="Arial"/>
      <family val="2"/>
    </font>
    <font>
      <b/>
      <sz val="28"/>
      <name val="Arial"/>
      <family val="2"/>
    </font>
    <font>
      <sz val="26"/>
      <name val="Arial"/>
      <family val="2"/>
    </font>
    <font>
      <b/>
      <sz val="18"/>
      <name val="Arial"/>
      <family val="2"/>
    </font>
    <font>
      <sz val="14"/>
      <name val="Arial"/>
      <family val="2"/>
    </font>
    <font>
      <b/>
      <sz val="16"/>
      <name val="Arial"/>
      <family val="2"/>
    </font>
    <font>
      <sz val="18"/>
      <name val="Arial"/>
      <family val="2"/>
    </font>
    <font>
      <b/>
      <sz val="26"/>
      <name val="Arial"/>
      <family val="2"/>
    </font>
    <font>
      <b/>
      <sz val="20"/>
      <name val="Arial"/>
      <family val="2"/>
    </font>
    <font>
      <sz val="15"/>
      <name val="Arial"/>
      <family val="2"/>
    </font>
    <font>
      <vertAlign val="superscript"/>
      <sz val="15"/>
      <name val="Arial"/>
      <family val="2"/>
    </font>
    <font>
      <b/>
      <sz val="24"/>
      <name val="Arial"/>
      <family val="2"/>
    </font>
    <font>
      <sz val="16"/>
      <name val="Arial"/>
      <family val="2"/>
    </font>
    <font>
      <sz val="48"/>
      <name val="Arial"/>
      <family val="2"/>
    </font>
    <font>
      <sz val="11"/>
      <name val="Arial"/>
      <family val="2"/>
    </font>
    <font>
      <i/>
      <sz val="14"/>
      <name val="Arial"/>
      <family val="2"/>
    </font>
    <font>
      <i/>
      <sz val="20"/>
      <name val="Arial"/>
      <family val="2"/>
    </font>
    <font>
      <b/>
      <sz val="10"/>
      <color indexed="9"/>
      <name val="Arial"/>
      <family val="2"/>
    </font>
    <font>
      <b/>
      <sz val="14"/>
      <color indexed="12"/>
      <name val="Arial"/>
      <family val="2"/>
    </font>
    <font>
      <b/>
      <sz val="8"/>
      <color indexed="81"/>
      <name val="Tahoma"/>
      <family val="2"/>
    </font>
    <font>
      <sz val="8"/>
      <color indexed="81"/>
      <name val="Tahoma"/>
      <family val="2"/>
    </font>
    <font>
      <b/>
      <sz val="18"/>
      <color indexed="12"/>
      <name val="Arial"/>
      <family val="2"/>
    </font>
    <font>
      <sz val="10"/>
      <name val="Arial"/>
      <family val="2"/>
    </font>
    <font>
      <b/>
      <sz val="9"/>
      <name val="Arial"/>
      <family val="2"/>
    </font>
    <font>
      <sz val="9"/>
      <color indexed="8"/>
      <name val="Arial"/>
      <family val="2"/>
    </font>
    <font>
      <sz val="10"/>
      <color indexed="12"/>
      <name val="Arial"/>
      <family val="2"/>
    </font>
    <font>
      <b/>
      <sz val="9"/>
      <color indexed="9"/>
      <name val="Arial"/>
      <family val="2"/>
    </font>
    <font>
      <b/>
      <i/>
      <sz val="9"/>
      <name val="Arial"/>
      <family val="2"/>
    </font>
    <font>
      <b/>
      <sz val="9"/>
      <color indexed="8"/>
      <name val="Arial"/>
      <family val="2"/>
    </font>
    <font>
      <b/>
      <sz val="11"/>
      <name val="Arial"/>
      <family val="2"/>
    </font>
    <font>
      <i/>
      <sz val="8"/>
      <color indexed="9"/>
      <name val="Arial"/>
      <family val="2"/>
    </font>
    <font>
      <b/>
      <sz val="22"/>
      <color indexed="12"/>
      <name val="Arial"/>
      <family val="2"/>
    </font>
    <font>
      <b/>
      <sz val="10"/>
      <name val="Arial"/>
      <family val="2"/>
    </font>
    <font>
      <sz val="10"/>
      <color rgb="FF000000"/>
      <name val="Arial"/>
      <family val="2"/>
    </font>
    <font>
      <u/>
      <sz val="10"/>
      <color theme="10"/>
      <name val="Arial"/>
      <family val="2"/>
    </font>
    <font>
      <b/>
      <sz val="8"/>
      <color rgb="FF000000"/>
      <name val="Tahoma"/>
      <family val="2"/>
    </font>
  </fonts>
  <fills count="13">
    <fill>
      <patternFill patternType="none"/>
    </fill>
    <fill>
      <patternFill patternType="gray125"/>
    </fill>
    <fill>
      <patternFill patternType="solid">
        <fgColor indexed="26"/>
        <bgColor indexed="64"/>
      </patternFill>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26"/>
        <bgColor indexed="26"/>
      </patternFill>
    </fill>
    <fill>
      <patternFill patternType="solid">
        <fgColor indexed="44"/>
        <bgColor indexed="64"/>
      </patternFill>
    </fill>
    <fill>
      <patternFill patternType="solid">
        <fgColor indexed="41"/>
        <bgColor indexed="64"/>
      </patternFill>
    </fill>
    <fill>
      <patternFill patternType="solid">
        <fgColor indexed="52"/>
        <bgColor indexed="64"/>
      </patternFill>
    </fill>
    <fill>
      <patternFill patternType="solid">
        <fgColor indexed="9"/>
        <bgColor indexed="64"/>
      </patternFill>
    </fill>
    <fill>
      <patternFill patternType="solid">
        <fgColor indexed="12"/>
        <bgColor indexed="64"/>
      </patternFill>
    </fill>
    <fill>
      <patternFill patternType="solid">
        <fgColor indexed="34"/>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42" fillId="0" borderId="0" applyNumberFormat="0" applyFill="0" applyBorder="0" applyAlignment="0" applyProtection="0"/>
  </cellStyleXfs>
  <cellXfs count="250">
    <xf numFmtId="0" fontId="0" fillId="0" borderId="0" xfId="0"/>
    <xf numFmtId="0" fontId="2" fillId="2" borderId="0" xfId="0" applyFont="1" applyFill="1"/>
    <xf numFmtId="0" fontId="5"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0" xfId="0" applyFont="1" applyFill="1" applyBorder="1" applyAlignment="1">
      <alignment horizontal="left" vertical="center"/>
    </xf>
    <xf numFmtId="0" fontId="0" fillId="2" borderId="0" xfId="0" applyFill="1" applyBorder="1" applyAlignment="1">
      <alignment horizontal="left" vertical="center"/>
    </xf>
    <xf numFmtId="0" fontId="2" fillId="2" borderId="1" xfId="0" applyFont="1" applyFill="1" applyBorder="1" applyAlignment="1">
      <alignment wrapText="1"/>
    </xf>
    <xf numFmtId="0" fontId="2" fillId="2" borderId="2" xfId="0" applyFont="1" applyFill="1" applyBorder="1" applyAlignment="1">
      <alignment horizontal="center" vertical="center"/>
    </xf>
    <xf numFmtId="0" fontId="2" fillId="2" borderId="3" xfId="0" applyFont="1" applyFill="1" applyBorder="1" applyAlignment="1">
      <alignment wrapText="1"/>
    </xf>
    <xf numFmtId="0" fontId="0" fillId="2" borderId="0" xfId="0" applyFill="1"/>
    <xf numFmtId="0" fontId="2" fillId="2" borderId="0" xfId="0" applyFont="1" applyFill="1" applyBorder="1"/>
    <xf numFmtId="0" fontId="2" fillId="2" borderId="0" xfId="0" applyFont="1" applyFill="1" applyAlignment="1">
      <alignment horizontal="center"/>
    </xf>
    <xf numFmtId="0" fontId="7" fillId="4" borderId="1" xfId="0" applyFont="1" applyFill="1" applyBorder="1" applyAlignment="1">
      <alignment horizontal="center"/>
    </xf>
    <xf numFmtId="0" fontId="2" fillId="3" borderId="1" xfId="0" applyFont="1" applyFill="1" applyBorder="1" applyAlignment="1">
      <alignment horizontal="center"/>
    </xf>
    <xf numFmtId="0" fontId="2" fillId="5" borderId="1" xfId="0" applyFont="1" applyFill="1" applyBorder="1" applyAlignment="1">
      <alignment horizontal="center"/>
    </xf>
    <xf numFmtId="0" fontId="2" fillId="2" borderId="1" xfId="0" applyFont="1" applyFill="1" applyBorder="1" applyAlignment="1">
      <alignment horizontal="center"/>
    </xf>
    <xf numFmtId="0" fontId="0" fillId="6" borderId="0" xfId="0" applyFill="1"/>
    <xf numFmtId="0" fontId="2" fillId="6" borderId="0" xfId="0" applyFont="1" applyFill="1"/>
    <xf numFmtId="0" fontId="2" fillId="0" borderId="0" xfId="0" applyFont="1" applyAlignment="1">
      <alignment wrapText="1"/>
    </xf>
    <xf numFmtId="0" fontId="0" fillId="0" borderId="0" xfId="0" applyBorder="1" applyAlignment="1">
      <alignment horizontal="center"/>
    </xf>
    <xf numFmtId="0" fontId="8" fillId="0" borderId="0" xfId="0" applyFont="1" applyBorder="1" applyAlignment="1">
      <alignment vertical="center"/>
    </xf>
    <xf numFmtId="0" fontId="0" fillId="0" borderId="0" xfId="0" applyAlignment="1"/>
    <xf numFmtId="0" fontId="0" fillId="0" borderId="0" xfId="0" applyBorder="1"/>
    <xf numFmtId="0" fontId="10" fillId="0" borderId="0" xfId="0" applyFont="1" applyAlignment="1">
      <alignment wrapText="1"/>
    </xf>
    <xf numFmtId="0" fontId="13" fillId="7"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4" fillId="0" borderId="0" xfId="0" applyFont="1" applyBorder="1" applyAlignment="1">
      <alignment horizontal="center" wrapText="1"/>
    </xf>
    <xf numFmtId="0" fontId="13" fillId="7"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0" fillId="0" borderId="0" xfId="0" applyFont="1" applyBorder="1" applyAlignment="1">
      <alignment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10" fillId="0" borderId="17" xfId="0" applyFont="1" applyBorder="1" applyAlignment="1">
      <alignment wrapText="1"/>
    </xf>
    <xf numFmtId="0" fontId="10" fillId="0" borderId="18" xfId="0" applyFont="1" applyBorder="1" applyAlignment="1">
      <alignment wrapText="1"/>
    </xf>
    <xf numFmtId="0" fontId="16" fillId="8" borderId="19" xfId="0" applyFont="1" applyFill="1" applyBorder="1" applyAlignment="1">
      <alignment horizontal="center" vertical="center" wrapText="1"/>
    </xf>
    <xf numFmtId="0" fontId="16" fillId="8" borderId="15"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7" fillId="2" borderId="20"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21" xfId="0" applyFont="1" applyFill="1" applyBorder="1" applyAlignment="1">
      <alignment horizontal="left" vertical="top" wrapText="1"/>
    </xf>
    <xf numFmtId="0" fontId="15" fillId="7" borderId="22" xfId="0" applyFont="1" applyFill="1" applyBorder="1" applyAlignment="1">
      <alignment horizontal="center" vertical="center" wrapText="1"/>
    </xf>
    <xf numFmtId="0" fontId="16" fillId="8" borderId="23" xfId="0" applyFont="1" applyFill="1" applyBorder="1" applyAlignment="1">
      <alignment horizontal="center" vertical="center"/>
    </xf>
    <xf numFmtId="49" fontId="19" fillId="9" borderId="10" xfId="0" applyNumberFormat="1" applyFont="1" applyFill="1" applyBorder="1" applyAlignment="1">
      <alignment horizontal="left" wrapText="1"/>
    </xf>
    <xf numFmtId="49" fontId="19" fillId="9" borderId="11" xfId="0" applyNumberFormat="1" applyFont="1" applyFill="1" applyBorder="1" applyAlignment="1">
      <alignment horizontal="left" wrapText="1"/>
    </xf>
    <xf numFmtId="49" fontId="19" fillId="4" borderId="12" xfId="0" applyNumberFormat="1" applyFont="1" applyFill="1" applyBorder="1" applyAlignment="1">
      <alignment horizontal="left"/>
    </xf>
    <xf numFmtId="49" fontId="19" fillId="4" borderId="13" xfId="0" applyNumberFormat="1" applyFont="1" applyFill="1" applyBorder="1" applyAlignment="1">
      <alignment horizontal="left"/>
    </xf>
    <xf numFmtId="0" fontId="17" fillId="2" borderId="24" xfId="0" applyFont="1" applyFill="1" applyBorder="1" applyAlignment="1">
      <alignment horizontal="left" vertical="top" wrapText="1"/>
    </xf>
    <xf numFmtId="0" fontId="17" fillId="2" borderId="8" xfId="0" applyFont="1" applyFill="1" applyBorder="1" applyAlignment="1">
      <alignment horizontal="left" vertical="top" wrapText="1"/>
    </xf>
    <xf numFmtId="0" fontId="17" fillId="2" borderId="25" xfId="0" applyFont="1" applyFill="1" applyBorder="1" applyAlignment="1">
      <alignment horizontal="left" vertical="top" wrapText="1"/>
    </xf>
    <xf numFmtId="0" fontId="15" fillId="7" borderId="23" xfId="0" applyFont="1" applyFill="1" applyBorder="1" applyAlignment="1">
      <alignment horizontal="center" vertical="center" wrapText="1"/>
    </xf>
    <xf numFmtId="49" fontId="19" fillId="3" borderId="26" xfId="0" applyNumberFormat="1" applyFont="1" applyFill="1" applyBorder="1" applyAlignment="1">
      <alignment horizontal="left" wrapText="1"/>
    </xf>
    <xf numFmtId="49" fontId="19" fillId="9" borderId="7" xfId="0" applyNumberFormat="1" applyFont="1" applyFill="1" applyBorder="1" applyAlignment="1">
      <alignment horizontal="left" wrapText="1"/>
    </xf>
    <xf numFmtId="49" fontId="19" fillId="9" borderId="8" xfId="0" applyNumberFormat="1" applyFont="1" applyFill="1" applyBorder="1" applyAlignment="1">
      <alignment horizontal="left"/>
    </xf>
    <xf numFmtId="49" fontId="19" fillId="4" borderId="8" xfId="0" applyNumberFormat="1" applyFont="1" applyFill="1" applyBorder="1" applyAlignment="1">
      <alignment horizontal="left"/>
    </xf>
    <xf numFmtId="49" fontId="19" fillId="4" borderId="9" xfId="0" applyNumberFormat="1" applyFont="1" applyFill="1" applyBorder="1" applyAlignment="1">
      <alignment horizontal="left"/>
    </xf>
    <xf numFmtId="0" fontId="17" fillId="2" borderId="1" xfId="0" applyFont="1" applyFill="1" applyBorder="1" applyAlignment="1">
      <alignment horizontal="left" vertical="top" wrapText="1"/>
    </xf>
    <xf numFmtId="0" fontId="15" fillId="7" borderId="4" xfId="0" applyFont="1" applyFill="1" applyBorder="1" applyAlignment="1">
      <alignment horizontal="center" vertical="center" wrapText="1"/>
    </xf>
    <xf numFmtId="0" fontId="16" fillId="8" borderId="4" xfId="0" applyFont="1" applyFill="1" applyBorder="1" applyAlignment="1">
      <alignment horizontal="center" vertical="center"/>
    </xf>
    <xf numFmtId="49" fontId="19" fillId="3" borderId="24" xfId="0" applyNumberFormat="1" applyFont="1" applyFill="1" applyBorder="1" applyAlignment="1">
      <alignment horizontal="left" wrapText="1"/>
    </xf>
    <xf numFmtId="49" fontId="19" fillId="3" borderId="3" xfId="0" applyNumberFormat="1" applyFont="1" applyFill="1" applyBorder="1" applyAlignment="1">
      <alignment horizontal="left" wrapText="1"/>
    </xf>
    <xf numFmtId="49" fontId="19" fillId="9" borderId="1" xfId="0" applyNumberFormat="1" applyFont="1" applyFill="1" applyBorder="1" applyAlignment="1">
      <alignment horizontal="left"/>
    </xf>
    <xf numFmtId="49" fontId="19" fillId="4" borderId="1" xfId="0" applyNumberFormat="1" applyFont="1" applyFill="1" applyBorder="1" applyAlignment="1">
      <alignment horizontal="left"/>
    </xf>
    <xf numFmtId="49" fontId="19" fillId="4" borderId="5" xfId="0" applyNumberFormat="1" applyFont="1" applyFill="1" applyBorder="1" applyAlignment="1">
      <alignment horizontal="left"/>
    </xf>
    <xf numFmtId="0" fontId="17" fillId="2" borderId="2" xfId="0" applyFont="1" applyFill="1" applyBorder="1" applyAlignment="1">
      <alignment horizontal="left" vertical="top" wrapText="1"/>
    </xf>
    <xf numFmtId="49" fontId="19" fillId="5" borderId="24" xfId="0" applyNumberFormat="1" applyFont="1" applyFill="1" applyBorder="1" applyAlignment="1">
      <alignment horizontal="left" wrapText="1"/>
    </xf>
    <xf numFmtId="49" fontId="19" fillId="3" borderId="1" xfId="0" applyNumberFormat="1" applyFont="1" applyFill="1" applyBorder="1" applyAlignment="1">
      <alignment horizontal="left"/>
    </xf>
    <xf numFmtId="49" fontId="19" fillId="5" borderId="3" xfId="0" applyNumberFormat="1" applyFont="1" applyFill="1" applyBorder="1" applyAlignment="1">
      <alignment horizontal="left" wrapText="1"/>
    </xf>
    <xf numFmtId="49" fontId="19" fillId="9" borderId="5" xfId="0" applyNumberFormat="1" applyFont="1" applyFill="1" applyBorder="1" applyAlignment="1">
      <alignment horizontal="left"/>
    </xf>
    <xf numFmtId="0" fontId="17" fillId="2" borderId="27" xfId="0" applyFont="1" applyFill="1" applyBorder="1" applyAlignment="1">
      <alignment horizontal="left" vertical="top" wrapText="1"/>
    </xf>
    <xf numFmtId="0" fontId="17" fillId="2" borderId="28" xfId="0" applyFont="1" applyFill="1" applyBorder="1" applyAlignment="1">
      <alignment horizontal="left" vertical="top" wrapText="1"/>
    </xf>
    <xf numFmtId="0" fontId="17" fillId="2" borderId="29" xfId="0" applyFont="1" applyFill="1" applyBorder="1" applyAlignment="1">
      <alignment horizontal="left" vertical="top" wrapText="1"/>
    </xf>
    <xf numFmtId="0" fontId="15" fillId="7" borderId="30" xfId="0" applyFont="1" applyFill="1" applyBorder="1" applyAlignment="1">
      <alignment horizontal="center" vertical="center" wrapText="1"/>
    </xf>
    <xf numFmtId="0" fontId="16" fillId="8" borderId="31" xfId="0" applyFont="1" applyFill="1" applyBorder="1" applyAlignment="1">
      <alignment horizontal="center" vertical="center"/>
    </xf>
    <xf numFmtId="49" fontId="19" fillId="5" borderId="27" xfId="0" applyNumberFormat="1" applyFont="1" applyFill="1" applyBorder="1" applyAlignment="1">
      <alignment horizontal="left" wrapText="1"/>
    </xf>
    <xf numFmtId="49" fontId="19" fillId="5" borderId="32" xfId="0" applyNumberFormat="1" applyFont="1" applyFill="1" applyBorder="1" applyAlignment="1">
      <alignment horizontal="left" wrapText="1"/>
    </xf>
    <xf numFmtId="49" fontId="19" fillId="5" borderId="28" xfId="0" applyNumberFormat="1" applyFont="1" applyFill="1" applyBorder="1" applyAlignment="1">
      <alignment horizontal="left"/>
    </xf>
    <xf numFmtId="49" fontId="19" fillId="3" borderId="28" xfId="0" applyNumberFormat="1" applyFont="1" applyFill="1" applyBorder="1" applyAlignment="1">
      <alignment horizontal="left"/>
    </xf>
    <xf numFmtId="49" fontId="19" fillId="9" borderId="33" xfId="0" applyNumberFormat="1" applyFont="1" applyFill="1" applyBorder="1" applyAlignment="1">
      <alignment horizontal="left"/>
    </xf>
    <xf numFmtId="0" fontId="20" fillId="0" borderId="0" xfId="0" applyFont="1" applyBorder="1" applyAlignment="1">
      <alignment horizontal="left" vertical="top"/>
    </xf>
    <xf numFmtId="0" fontId="21" fillId="0" borderId="0" xfId="0" applyFont="1"/>
    <xf numFmtId="0" fontId="21" fillId="0" borderId="0" xfId="0" applyFont="1" applyAlignment="1"/>
    <xf numFmtId="0" fontId="21" fillId="0" borderId="0" xfId="0" applyFont="1" applyAlignment="1">
      <alignment wrapText="1"/>
    </xf>
    <xf numFmtId="0" fontId="22" fillId="0" borderId="0" xfId="0" applyFont="1"/>
    <xf numFmtId="0" fontId="22" fillId="0" borderId="0" xfId="0" applyFont="1" applyAlignment="1"/>
    <xf numFmtId="0" fontId="22" fillId="0" borderId="0" xfId="0" applyFont="1" applyAlignment="1">
      <alignment wrapText="1"/>
    </xf>
    <xf numFmtId="0" fontId="15" fillId="7" borderId="20" xfId="0" applyFont="1" applyFill="1" applyBorder="1" applyAlignment="1">
      <alignment horizontal="center" vertical="center" wrapText="1"/>
    </xf>
    <xf numFmtId="0" fontId="10" fillId="0" borderId="34" xfId="0" applyFont="1" applyBorder="1" applyAlignment="1">
      <alignment wrapText="1"/>
    </xf>
    <xf numFmtId="0" fontId="23" fillId="0" borderId="0" xfId="0" applyFont="1" applyBorder="1" applyAlignment="1"/>
    <xf numFmtId="0" fontId="23" fillId="0" borderId="0" xfId="0" applyFont="1" applyBorder="1" applyAlignment="1">
      <alignment horizontal="left" vertical="top" wrapText="1"/>
    </xf>
    <xf numFmtId="0" fontId="23" fillId="0" borderId="0" xfId="0" applyFont="1" applyBorder="1" applyAlignment="1">
      <alignment horizontal="left" vertical="top"/>
    </xf>
    <xf numFmtId="0" fontId="24" fillId="0" borderId="35" xfId="0" applyFont="1" applyBorder="1" applyAlignment="1"/>
    <xf numFmtId="0" fontId="23" fillId="0" borderId="36" xfId="0" applyFont="1" applyBorder="1" applyAlignment="1"/>
    <xf numFmtId="0" fontId="23" fillId="0" borderId="36" xfId="0" applyFont="1" applyBorder="1" applyAlignment="1">
      <alignment horizontal="left" vertical="top" wrapText="1"/>
    </xf>
    <xf numFmtId="0" fontId="23" fillId="0" borderId="37" xfId="0" applyFont="1" applyBorder="1" applyAlignment="1">
      <alignment horizontal="left" vertical="top" wrapText="1"/>
    </xf>
    <xf numFmtId="0" fontId="24" fillId="0" borderId="17" xfId="0" applyFont="1" applyBorder="1" applyAlignment="1"/>
    <xf numFmtId="0" fontId="23" fillId="0" borderId="34" xfId="0" applyFont="1" applyBorder="1" applyAlignment="1"/>
    <xf numFmtId="0" fontId="23" fillId="0" borderId="34" xfId="0" applyFont="1" applyBorder="1" applyAlignment="1">
      <alignment horizontal="left" vertical="top" wrapText="1"/>
    </xf>
    <xf numFmtId="0" fontId="23" fillId="0" borderId="18" xfId="0" applyFont="1" applyBorder="1" applyAlignment="1">
      <alignment horizontal="left" vertical="top" wrapText="1"/>
    </xf>
    <xf numFmtId="0" fontId="10" fillId="0" borderId="0" xfId="0" applyFont="1"/>
    <xf numFmtId="0" fontId="10" fillId="0" borderId="35" xfId="0" applyFont="1" applyBorder="1" applyAlignment="1">
      <alignment horizontal="center"/>
    </xf>
    <xf numFmtId="0" fontId="10" fillId="0" borderId="36" xfId="0" applyFont="1" applyBorder="1" applyAlignment="1"/>
    <xf numFmtId="0" fontId="10" fillId="0" borderId="36" xfId="0" applyFont="1" applyBorder="1"/>
    <xf numFmtId="0" fontId="10" fillId="0" borderId="36" xfId="0" applyFont="1" applyBorder="1" applyAlignment="1">
      <alignment wrapText="1"/>
    </xf>
    <xf numFmtId="0" fontId="10" fillId="0" borderId="37" xfId="0" applyFont="1" applyBorder="1"/>
    <xf numFmtId="0" fontId="10" fillId="0" borderId="38" xfId="0" applyFont="1" applyBorder="1" applyAlignment="1">
      <alignment horizontal="center"/>
    </xf>
    <xf numFmtId="0" fontId="10" fillId="0" borderId="0" xfId="0" applyFont="1" applyBorder="1" applyAlignment="1"/>
    <xf numFmtId="0" fontId="10" fillId="0" borderId="0" xfId="0" applyFont="1" applyBorder="1"/>
    <xf numFmtId="0" fontId="10" fillId="0" borderId="39" xfId="0" applyFont="1" applyBorder="1"/>
    <xf numFmtId="0" fontId="10" fillId="0" borderId="17" xfId="0" applyFont="1" applyBorder="1" applyAlignment="1">
      <alignment horizontal="center"/>
    </xf>
    <xf numFmtId="0" fontId="10" fillId="0" borderId="34" xfId="0" applyFont="1" applyBorder="1" applyAlignment="1"/>
    <xf numFmtId="0" fontId="10" fillId="0" borderId="34" xfId="0" applyFont="1" applyBorder="1"/>
    <xf numFmtId="0" fontId="10" fillId="0" borderId="18" xfId="0" applyFont="1" applyBorder="1"/>
    <xf numFmtId="0" fontId="2" fillId="10" borderId="0" xfId="0" applyFont="1" applyFill="1" applyAlignment="1">
      <alignment horizontal="center" vertical="center"/>
    </xf>
    <xf numFmtId="0" fontId="0" fillId="0" borderId="0" xfId="0" applyAlignment="1">
      <alignment horizontal="center"/>
    </xf>
    <xf numFmtId="0" fontId="15" fillId="7" borderId="40" xfId="0" applyFont="1" applyFill="1" applyBorder="1" applyAlignment="1">
      <alignment horizontal="center" vertical="center" wrapText="1"/>
    </xf>
    <xf numFmtId="0" fontId="15" fillId="8" borderId="41" xfId="0" applyFont="1" applyFill="1" applyBorder="1" applyAlignment="1">
      <alignment horizontal="center" vertical="center" wrapText="1"/>
    </xf>
    <xf numFmtId="0" fontId="15" fillId="8" borderId="42" xfId="0" applyFont="1" applyFill="1" applyBorder="1" applyAlignment="1">
      <alignment horizontal="center" vertical="center" wrapText="1"/>
    </xf>
    <xf numFmtId="0" fontId="15" fillId="8" borderId="43" xfId="0" applyFont="1" applyFill="1" applyBorder="1" applyAlignment="1">
      <alignment horizontal="center" vertical="center" wrapText="1"/>
    </xf>
    <xf numFmtId="0" fontId="16" fillId="7" borderId="1" xfId="0" applyFont="1" applyFill="1" applyBorder="1" applyAlignment="1">
      <alignment horizontal="center" vertical="center"/>
    </xf>
    <xf numFmtId="0" fontId="16" fillId="7" borderId="44" xfId="0" applyFont="1" applyFill="1" applyBorder="1" applyAlignment="1">
      <alignment horizontal="center" vertical="center"/>
    </xf>
    <xf numFmtId="0" fontId="16" fillId="7" borderId="45" xfId="0" applyFont="1" applyFill="1" applyBorder="1" applyAlignment="1">
      <alignment horizontal="center" vertical="center"/>
    </xf>
    <xf numFmtId="0" fontId="15" fillId="7" borderId="24" xfId="0" applyFont="1" applyFill="1" applyBorder="1" applyAlignment="1">
      <alignment horizontal="center" vertical="center" wrapText="1"/>
    </xf>
    <xf numFmtId="0" fontId="16" fillId="7" borderId="5" xfId="0" applyFont="1" applyFill="1" applyBorder="1" applyAlignment="1">
      <alignment horizontal="center" vertical="center"/>
    </xf>
    <xf numFmtId="0" fontId="15" fillId="7" borderId="41" xfId="0" applyFont="1" applyFill="1" applyBorder="1" applyAlignment="1">
      <alignment horizontal="center" vertical="center" wrapText="1"/>
    </xf>
    <xf numFmtId="0" fontId="16" fillId="7" borderId="42" xfId="0" applyFont="1" applyFill="1" applyBorder="1" applyAlignment="1">
      <alignment horizontal="center" vertical="center"/>
    </xf>
    <xf numFmtId="0" fontId="16" fillId="7" borderId="43" xfId="0" applyFont="1" applyFill="1" applyBorder="1" applyAlignment="1">
      <alignment horizontal="center" vertical="center"/>
    </xf>
    <xf numFmtId="0" fontId="16" fillId="8" borderId="20"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16" fillId="8" borderId="45" xfId="0" applyFont="1" applyFill="1" applyBorder="1" applyAlignment="1">
      <alignment horizontal="center" vertical="center" wrapText="1"/>
    </xf>
    <xf numFmtId="49" fontId="19" fillId="4" borderId="46" xfId="0" applyNumberFormat="1" applyFont="1" applyFill="1" applyBorder="1" applyAlignment="1">
      <alignment horizontal="right"/>
    </xf>
    <xf numFmtId="49" fontId="19" fillId="9" borderId="1" xfId="0" applyNumberFormat="1" applyFont="1" applyFill="1" applyBorder="1" applyAlignment="1">
      <alignment horizontal="right"/>
    </xf>
    <xf numFmtId="49" fontId="19" fillId="5" borderId="5" xfId="0" applyNumberFormat="1" applyFont="1" applyFill="1" applyBorder="1" applyAlignment="1">
      <alignment horizontal="right" wrapText="1"/>
    </xf>
    <xf numFmtId="49" fontId="19" fillId="3" borderId="42" xfId="0" applyNumberFormat="1" applyFont="1" applyFill="1" applyBorder="1" applyAlignment="1">
      <alignment horizontal="right"/>
    </xf>
    <xf numFmtId="0" fontId="0" fillId="0" borderId="1" xfId="0" applyBorder="1" applyAlignment="1">
      <alignment vertical="top" wrapText="1"/>
    </xf>
    <xf numFmtId="0" fontId="2" fillId="10" borderId="0" xfId="0" applyFont="1" applyFill="1" applyAlignment="1"/>
    <xf numFmtId="0" fontId="3" fillId="0" borderId="1" xfId="0" applyFont="1" applyBorder="1" applyAlignment="1">
      <alignment vertical="top" wrapText="1"/>
    </xf>
    <xf numFmtId="0" fontId="3" fillId="0" borderId="1" xfId="0" applyFont="1" applyBorder="1" applyAlignment="1">
      <alignment horizontal="center" vertical="top" wrapText="1"/>
    </xf>
    <xf numFmtId="0" fontId="30" fillId="0" borderId="1" xfId="0" applyFont="1" applyBorder="1" applyAlignment="1">
      <alignment vertical="top" wrapText="1"/>
    </xf>
    <xf numFmtId="1" fontId="3" fillId="0" borderId="1" xfId="0" applyNumberFormat="1" applyFont="1" applyBorder="1" applyAlignment="1">
      <alignment horizontal="center" vertical="top" wrapText="1"/>
    </xf>
    <xf numFmtId="0" fontId="31" fillId="0" borderId="1" xfId="0" applyFont="1" applyBorder="1" applyAlignment="1">
      <alignment horizontal="center" vertical="center" wrapText="1"/>
    </xf>
    <xf numFmtId="0" fontId="2" fillId="0" borderId="0" xfId="0" applyFont="1" applyFill="1"/>
    <xf numFmtId="0" fontId="0" fillId="0" borderId="0" xfId="0" applyFill="1"/>
    <xf numFmtId="0" fontId="0" fillId="2" borderId="0" xfId="0" applyFill="1" applyAlignment="1">
      <alignment horizontal="center"/>
    </xf>
    <xf numFmtId="0" fontId="2" fillId="0" borderId="0" xfId="0" applyFont="1" applyFill="1" applyAlignment="1">
      <alignment horizontal="center"/>
    </xf>
    <xf numFmtId="0" fontId="5" fillId="10" borderId="0" xfId="0" applyFont="1" applyFill="1" applyAlignment="1">
      <alignment vertical="top"/>
    </xf>
    <xf numFmtId="0" fontId="29" fillId="0" borderId="0" xfId="0" applyFont="1" applyAlignment="1"/>
    <xf numFmtId="0" fontId="33" fillId="0" borderId="0" xfId="0" applyFont="1" applyAlignment="1"/>
    <xf numFmtId="0" fontId="26" fillId="0" borderId="0" xfId="0" applyFont="1" applyAlignment="1">
      <alignment horizontal="left"/>
    </xf>
    <xf numFmtId="0" fontId="34" fillId="11" borderId="47" xfId="0" applyFont="1" applyFill="1" applyBorder="1" applyAlignment="1">
      <alignment horizontal="center" vertical="center" wrapText="1"/>
    </xf>
    <xf numFmtId="0" fontId="34" fillId="11" borderId="48" xfId="0" applyFont="1" applyFill="1" applyBorder="1" applyAlignment="1">
      <alignment horizontal="center" vertical="center" wrapText="1"/>
    </xf>
    <xf numFmtId="0" fontId="34" fillId="11" borderId="49" xfId="0" applyFont="1" applyFill="1" applyBorder="1" applyAlignment="1">
      <alignment horizontal="center" vertical="center" wrapText="1"/>
    </xf>
    <xf numFmtId="0" fontId="0" fillId="0" borderId="1" xfId="0" applyBorder="1" applyAlignment="1"/>
    <xf numFmtId="0" fontId="31" fillId="0" borderId="1" xfId="0" applyFont="1" applyFill="1" applyBorder="1" applyAlignment="1">
      <alignment horizontal="left" vertical="center" wrapText="1"/>
    </xf>
    <xf numFmtId="0" fontId="3" fillId="0" borderId="0" xfId="0" applyFont="1" applyAlignment="1">
      <alignment vertical="top" wrapText="1"/>
    </xf>
    <xf numFmtId="0" fontId="30" fillId="0" borderId="0" xfId="0" applyFont="1" applyFill="1" applyBorder="1" applyAlignment="1">
      <alignment vertical="center"/>
    </xf>
    <xf numFmtId="0" fontId="6" fillId="0" borderId="0" xfId="0" applyFont="1" applyFill="1" applyBorder="1" applyAlignment="1">
      <alignment vertical="center" wrapText="1"/>
    </xf>
    <xf numFmtId="0" fontId="30" fillId="0" borderId="0" xfId="0" applyFont="1" applyFill="1" applyBorder="1" applyAlignment="1" applyProtection="1">
      <alignment vertical="center"/>
    </xf>
    <xf numFmtId="0" fontId="30" fillId="0" borderId="0" xfId="0" applyFont="1" applyFill="1" applyBorder="1" applyAlignment="1" applyProtection="1">
      <alignment vertical="center" wrapText="1"/>
    </xf>
    <xf numFmtId="0" fontId="31" fillId="0" borderId="0" xfId="0" applyFont="1" applyBorder="1" applyAlignment="1">
      <alignment horizontal="center" vertical="center" wrapText="1"/>
    </xf>
    <xf numFmtId="0" fontId="3" fillId="0" borderId="0" xfId="0" applyFont="1" applyBorder="1" applyAlignment="1">
      <alignment horizontal="center" vertical="top" wrapText="1"/>
    </xf>
    <xf numFmtId="0" fontId="0" fillId="0" borderId="0" xfId="0" applyBorder="1" applyAlignment="1">
      <alignment vertical="top" wrapText="1"/>
    </xf>
    <xf numFmtId="0" fontId="2" fillId="9" borderId="1" xfId="0" applyFont="1" applyFill="1" applyBorder="1" applyAlignment="1">
      <alignment horizontal="center"/>
    </xf>
    <xf numFmtId="0" fontId="4" fillId="5" borderId="1" xfId="0" applyFont="1" applyFill="1" applyBorder="1" applyAlignment="1">
      <alignment horizontal="center"/>
    </xf>
    <xf numFmtId="0" fontId="3" fillId="2" borderId="0" xfId="0" applyFont="1" applyFill="1"/>
    <xf numFmtId="0" fontId="35" fillId="2" borderId="1" xfId="0" applyFont="1" applyFill="1" applyBorder="1" applyAlignment="1">
      <alignment horizontal="center"/>
    </xf>
    <xf numFmtId="0" fontId="36" fillId="5" borderId="1" xfId="0" applyFont="1" applyFill="1" applyBorder="1" applyAlignment="1">
      <alignment horizontal="center"/>
    </xf>
    <xf numFmtId="0" fontId="36" fillId="3" borderId="1" xfId="0" applyFont="1" applyFill="1" applyBorder="1" applyAlignment="1">
      <alignment horizontal="center"/>
    </xf>
    <xf numFmtId="0" fontId="36" fillId="9" borderId="1" xfId="0" applyFont="1" applyFill="1" applyBorder="1" applyAlignment="1">
      <alignment horizontal="center"/>
    </xf>
    <xf numFmtId="0" fontId="34" fillId="4" borderId="1" xfId="0" applyFont="1" applyFill="1" applyBorder="1" applyAlignment="1">
      <alignment horizontal="center"/>
    </xf>
    <xf numFmtId="0" fontId="34" fillId="11" borderId="1" xfId="0" applyFont="1" applyFill="1" applyBorder="1" applyAlignment="1">
      <alignment horizontal="center"/>
    </xf>
    <xf numFmtId="0" fontId="34" fillId="11" borderId="1" xfId="0" applyFont="1" applyFill="1" applyBorder="1" applyAlignment="1">
      <alignment horizontal="center" vertical="center"/>
    </xf>
    <xf numFmtId="0" fontId="3" fillId="0" borderId="0" xfId="0" applyFont="1" applyFill="1" applyBorder="1" applyAlignment="1" applyProtection="1">
      <alignment vertical="center"/>
    </xf>
    <xf numFmtId="0" fontId="0" fillId="0" borderId="1" xfId="0" applyBorder="1" applyAlignment="1" applyProtection="1">
      <alignment vertical="center" wrapText="1"/>
      <protection locked="0"/>
    </xf>
    <xf numFmtId="0" fontId="0" fillId="0" borderId="0" xfId="0" applyAlignment="1">
      <alignment vertical="center"/>
    </xf>
    <xf numFmtId="0" fontId="0" fillId="0" borderId="1" xfId="0" applyBorder="1" applyAlignment="1">
      <alignment horizontal="center" vertical="center"/>
    </xf>
    <xf numFmtId="0" fontId="30" fillId="0" borderId="0" xfId="0" applyFont="1" applyAlignment="1"/>
    <xf numFmtId="0" fontId="30" fillId="0" borderId="1" xfId="0" applyFont="1" applyBorder="1" applyAlignment="1" applyProtection="1">
      <alignment horizontal="center" vertical="center"/>
      <protection locked="0"/>
    </xf>
    <xf numFmtId="0" fontId="3" fillId="0" borderId="0" xfId="0" applyFont="1" applyAlignment="1"/>
    <xf numFmtId="0" fontId="32" fillId="0" borderId="1" xfId="0" applyFont="1" applyBorder="1" applyAlignment="1">
      <alignment vertical="top" wrapText="1"/>
    </xf>
    <xf numFmtId="0" fontId="25" fillId="4" borderId="1" xfId="0" applyFont="1" applyFill="1" applyBorder="1" applyAlignment="1">
      <alignment horizontal="center" vertical="center" textRotation="180" wrapText="1"/>
    </xf>
    <xf numFmtId="0" fontId="25" fillId="4" borderId="1" xfId="0" applyFont="1" applyFill="1" applyBorder="1" applyAlignment="1">
      <alignment horizontal="center" vertical="center" wrapText="1"/>
    </xf>
    <xf numFmtId="1" fontId="22" fillId="0" borderId="1" xfId="0" applyNumberFormat="1" applyFont="1" applyBorder="1" applyAlignment="1">
      <alignment horizontal="center" vertical="center"/>
    </xf>
    <xf numFmtId="0" fontId="37" fillId="0" borderId="1" xfId="0" applyFont="1" applyBorder="1" applyAlignment="1">
      <alignment horizontal="center" vertical="center"/>
    </xf>
    <xf numFmtId="0" fontId="39" fillId="10" borderId="0" xfId="0" applyFont="1" applyFill="1" applyAlignment="1">
      <alignment vertical="top"/>
    </xf>
    <xf numFmtId="0" fontId="3"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0" fillId="0" borderId="1" xfId="0" applyBorder="1" applyAlignment="1">
      <alignment horizontal="center" vertical="center" wrapText="1"/>
    </xf>
    <xf numFmtId="0" fontId="40" fillId="0" borderId="1" xfId="0" applyFont="1" applyBorder="1" applyAlignment="1" applyProtection="1">
      <alignment horizontal="center" vertical="center"/>
    </xf>
    <xf numFmtId="0" fontId="32" fillId="0" borderId="1" xfId="0" applyFont="1" applyBorder="1" applyAlignment="1">
      <alignment horizontal="center" vertical="top" wrapText="1"/>
    </xf>
    <xf numFmtId="0" fontId="34" fillId="11" borderId="47" xfId="0" applyFont="1" applyFill="1" applyBorder="1" applyAlignment="1">
      <alignment horizontal="center" vertical="center" textRotation="180" wrapText="1"/>
    </xf>
    <xf numFmtId="165" fontId="3" fillId="0" borderId="1" xfId="1" applyNumberFormat="1" applyFont="1" applyBorder="1" applyAlignment="1">
      <alignment horizontal="center" vertical="center" wrapText="1"/>
    </xf>
    <xf numFmtId="165" fontId="0" fillId="0" borderId="1" xfId="1" applyNumberFormat="1" applyFont="1" applyBorder="1" applyAlignment="1">
      <alignment horizontal="center" vertical="center" wrapText="1"/>
    </xf>
    <xf numFmtId="165" fontId="0" fillId="0" borderId="0" xfId="1" applyNumberFormat="1" applyFont="1" applyAlignment="1"/>
    <xf numFmtId="0" fontId="22" fillId="0" borderId="1" xfId="0" applyFont="1" applyBorder="1" applyAlignment="1">
      <alignment horizontal="center" vertical="center" wrapText="1"/>
    </xf>
    <xf numFmtId="15" fontId="3" fillId="0" borderId="1" xfId="0" applyNumberFormat="1" applyFont="1" applyBorder="1" applyAlignment="1">
      <alignment horizontal="center" vertical="center" wrapText="1"/>
    </xf>
    <xf numFmtId="15" fontId="0" fillId="0" borderId="1" xfId="0" applyNumberFormat="1" applyBorder="1" applyAlignment="1">
      <alignment horizontal="center" vertical="center" wrapText="1"/>
    </xf>
    <xf numFmtId="15" fontId="0" fillId="0" borderId="0" xfId="0" applyNumberFormat="1" applyAlignment="1"/>
    <xf numFmtId="0" fontId="30" fillId="0" borderId="0" xfId="0" applyFont="1"/>
    <xf numFmtId="0" fontId="2" fillId="0" borderId="1" xfId="0" applyFont="1" applyBorder="1" applyAlignment="1" applyProtection="1">
      <alignment vertical="center" wrapText="1"/>
      <protection locked="0"/>
    </xf>
    <xf numFmtId="0" fontId="2" fillId="2" borderId="1" xfId="0" applyFont="1" applyFill="1" applyBorder="1"/>
    <xf numFmtId="0" fontId="2" fillId="10" borderId="1" xfId="0" applyFont="1" applyFill="1" applyBorder="1"/>
    <xf numFmtId="0" fontId="30"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 fontId="3" fillId="0" borderId="1" xfId="0" applyNumberFormat="1" applyFont="1" applyBorder="1" applyAlignment="1" applyProtection="1">
      <alignment horizontal="center" vertical="center" wrapText="1"/>
      <protection locked="0"/>
    </xf>
    <xf numFmtId="1" fontId="3"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9" fillId="7" borderId="22" xfId="0" applyFont="1" applyFill="1" applyBorder="1" applyAlignment="1">
      <alignment horizontal="center" vertical="center" textRotation="255" wrapText="1"/>
    </xf>
    <xf numFmtId="0" fontId="19" fillId="7" borderId="40" xfId="0" applyFont="1" applyFill="1" applyBorder="1" applyAlignment="1">
      <alignment horizontal="center" vertical="center" textRotation="255" wrapText="1"/>
    </xf>
    <xf numFmtId="0" fontId="19" fillId="7" borderId="30" xfId="0" applyFont="1" applyFill="1" applyBorder="1" applyAlignment="1">
      <alignment horizontal="center" vertical="center" textRotation="255" wrapText="1"/>
    </xf>
    <xf numFmtId="0" fontId="20" fillId="0" borderId="0" xfId="0" applyFont="1" applyBorder="1" applyAlignment="1">
      <alignment horizontal="left" vertical="top" wrapText="1"/>
    </xf>
    <xf numFmtId="0" fontId="20" fillId="0" borderId="36" xfId="0" applyFont="1" applyBorder="1" applyAlignment="1">
      <alignment horizontal="left" vertical="top" wrapText="1"/>
    </xf>
    <xf numFmtId="0" fontId="14" fillId="0" borderId="0" xfId="0" applyFont="1" applyBorder="1" applyAlignment="1">
      <alignment horizontal="center" wrapText="1"/>
    </xf>
    <xf numFmtId="0" fontId="12" fillId="2" borderId="12" xfId="0" applyFont="1" applyFill="1" applyBorder="1" applyAlignment="1">
      <alignment horizontal="center" vertical="center" wrapText="1"/>
    </xf>
    <xf numFmtId="0" fontId="12" fillId="2" borderId="50" xfId="0" applyFont="1" applyFill="1" applyBorder="1" applyAlignment="1">
      <alignment horizontal="center" vertical="center" wrapText="1"/>
    </xf>
    <xf numFmtId="0" fontId="9" fillId="0" borderId="0" xfId="0" applyFont="1" applyBorder="1" applyAlignment="1">
      <alignment horizontal="center" vertical="center"/>
    </xf>
    <xf numFmtId="0" fontId="9" fillId="7" borderId="51" xfId="0" applyFont="1" applyFill="1" applyBorder="1" applyAlignment="1">
      <alignment horizontal="center" vertical="center" wrapText="1"/>
    </xf>
    <xf numFmtId="0" fontId="9" fillId="7" borderId="52" xfId="0" applyFont="1" applyFill="1" applyBorder="1" applyAlignment="1">
      <alignment horizontal="center" vertical="center" wrapText="1"/>
    </xf>
    <xf numFmtId="0" fontId="9" fillId="7" borderId="53" xfId="0" applyFont="1" applyFill="1" applyBorder="1" applyAlignment="1">
      <alignment horizontal="center" vertical="center" wrapText="1"/>
    </xf>
    <xf numFmtId="0" fontId="11" fillId="7" borderId="22"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2" fillId="2" borderId="54" xfId="0" applyFont="1" applyFill="1" applyBorder="1" applyAlignment="1">
      <alignment horizontal="center" vertical="center" wrapText="1"/>
    </xf>
    <xf numFmtId="0" fontId="9" fillId="7" borderId="35" xfId="0" applyFont="1" applyFill="1" applyBorder="1" applyAlignment="1">
      <alignment horizontal="center" vertical="center" textRotation="90" wrapText="1"/>
    </xf>
    <xf numFmtId="0" fontId="9" fillId="7" borderId="38" xfId="0" applyFont="1" applyFill="1" applyBorder="1" applyAlignment="1">
      <alignment horizontal="center" vertical="center" textRotation="90" wrapText="1"/>
    </xf>
    <xf numFmtId="0" fontId="9" fillId="7" borderId="17" xfId="0" applyFont="1" applyFill="1" applyBorder="1" applyAlignment="1">
      <alignment horizontal="center" vertical="center" textRotation="90" wrapText="1"/>
    </xf>
    <xf numFmtId="0" fontId="9" fillId="8" borderId="10"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2" fillId="2" borderId="1" xfId="0" applyFont="1" applyFill="1" applyBorder="1" applyAlignment="1">
      <alignment vertical="center" wrapText="1"/>
    </xf>
    <xf numFmtId="0" fontId="0" fillId="0" borderId="1" xfId="0" applyBorder="1" applyAlignment="1">
      <alignment vertical="center"/>
    </xf>
    <xf numFmtId="0" fontId="2" fillId="2" borderId="1" xfId="0" applyFont="1" applyFill="1" applyBorder="1" applyAlignment="1">
      <alignment vertical="center"/>
    </xf>
    <xf numFmtId="0" fontId="2" fillId="2" borderId="2" xfId="0" applyFont="1" applyFill="1" applyBorder="1" applyAlignment="1"/>
    <xf numFmtId="0" fontId="0" fillId="0" borderId="3" xfId="0" applyBorder="1" applyAlignment="1"/>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0" xfId="0" applyFont="1" applyFill="1" applyBorder="1" applyAlignment="1">
      <alignment horizontal="center" vertical="center" textRotation="180"/>
    </xf>
    <xf numFmtId="0" fontId="6" fillId="12" borderId="0" xfId="0" applyFont="1" applyFill="1" applyBorder="1" applyAlignment="1">
      <alignment horizontal="center" vertical="center" wrapText="1"/>
    </xf>
    <xf numFmtId="0" fontId="42" fillId="0" borderId="0" xfId="2" applyFill="1" applyBorder="1" applyAlignment="1" applyProtection="1">
      <alignment vertical="center"/>
    </xf>
    <xf numFmtId="0" fontId="30" fillId="0" borderId="1" xfId="0" applyFont="1" applyBorder="1" applyAlignment="1"/>
    <xf numFmtId="0" fontId="30" fillId="0" borderId="0" xfId="0" applyFont="1" applyAlignment="1">
      <alignment vertical="center"/>
    </xf>
    <xf numFmtId="0" fontId="42" fillId="0" borderId="0" xfId="2" applyAlignment="1">
      <alignment vertical="center"/>
    </xf>
  </cellXfs>
  <cellStyles count="3">
    <cellStyle name="Currency" xfId="1" builtinId="4"/>
    <cellStyle name="Hyperlink" xfId="2" builtinId="8"/>
    <cellStyle name="Normal" xfId="0" builtinId="0"/>
  </cellStyles>
  <dxfs count="8">
    <dxf>
      <font>
        <b/>
        <i val="0"/>
        <condense val="0"/>
        <extend val="0"/>
        <color indexed="10"/>
      </font>
    </dxf>
    <dxf>
      <font>
        <b/>
        <i val="0"/>
        <condense val="0"/>
        <extend val="0"/>
        <color indexed="17"/>
      </font>
    </dxf>
    <dxf>
      <font>
        <b/>
        <i val="0"/>
        <condense val="0"/>
        <extend val="0"/>
        <color indexed="17"/>
      </font>
      <fill>
        <patternFill patternType="none">
          <bgColor indexed="65"/>
        </patternFill>
      </fill>
    </dxf>
    <dxf>
      <font>
        <b/>
        <i val="0"/>
        <condense val="0"/>
        <extend val="0"/>
        <color indexed="52"/>
      </font>
      <fill>
        <patternFill patternType="none">
          <bgColor indexed="65"/>
        </patternFill>
      </fill>
    </dxf>
    <dxf>
      <font>
        <b/>
        <i/>
        <condense val="0"/>
        <extend val="0"/>
        <color indexed="10"/>
      </font>
      <fill>
        <patternFill patternType="none">
          <bgColor indexed="65"/>
        </patternFill>
      </fill>
    </dxf>
    <dxf>
      <font>
        <b/>
        <i val="0"/>
        <condense val="0"/>
        <extend val="0"/>
        <color indexed="17"/>
      </font>
      <fill>
        <patternFill patternType="none">
          <bgColor indexed="65"/>
        </patternFill>
      </fill>
    </dxf>
    <dxf>
      <font>
        <b/>
        <i val="0"/>
        <condense val="0"/>
        <extend val="0"/>
        <color indexed="52"/>
      </font>
      <fill>
        <patternFill patternType="none">
          <bgColor indexed="65"/>
        </patternFill>
      </fill>
    </dxf>
    <dxf>
      <font>
        <b/>
        <i/>
        <condense val="0"/>
        <extend val="0"/>
        <color indexed="1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1930400</xdr:colOff>
          <xdr:row>0</xdr:row>
          <xdr:rowOff>63500</xdr:rowOff>
        </xdr:from>
        <xdr:to>
          <xdr:col>4</xdr:col>
          <xdr:colOff>3289300</xdr:colOff>
          <xdr:row>0</xdr:row>
          <xdr:rowOff>330200</xdr:rowOff>
        </xdr:to>
        <xdr:sp macro="" textlink="">
          <xdr:nvSpPr>
            <xdr:cNvPr id="6188" name="Button 44"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pitchFamily="2" charset="0"/>
                  <a:cs typeface="Arial" pitchFamily="2" charset="0"/>
                </a:rPr>
                <a:t>Sort by Treatment Priority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152400</xdr:colOff>
          <xdr:row>0</xdr:row>
          <xdr:rowOff>88900</xdr:rowOff>
        </xdr:from>
        <xdr:to>
          <xdr:col>13</xdr:col>
          <xdr:colOff>190500</xdr:colOff>
          <xdr:row>0</xdr:row>
          <xdr:rowOff>304800</xdr:rowOff>
        </xdr:to>
        <xdr:sp macro="" textlink="">
          <xdr:nvSpPr>
            <xdr:cNvPr id="6189" name="Button 45" hidden="1">
              <a:extLst>
                <a:ext uri="{63B3BB69-23CF-44E3-9099-C40C66FF867C}">
                  <a14:compatExt spid="_x0000_s6189"/>
                </a:ext>
                <a:ext uri="{FF2B5EF4-FFF2-40B4-BE49-F238E27FC236}">
                  <a16:creationId xmlns:a16="http://schemas.microsoft.com/office/drawing/2014/main" id="{00000000-0008-0000-0000-00002D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pitchFamily="2" charset="0"/>
                  <a:cs typeface="Arial" pitchFamily="2" charset="0"/>
                </a:rPr>
                <a:t>Sort by Risk Rating</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13</xdr:col>
          <xdr:colOff>330200</xdr:colOff>
          <xdr:row>0</xdr:row>
          <xdr:rowOff>88900</xdr:rowOff>
        </xdr:from>
        <xdr:to>
          <xdr:col>15</xdr:col>
          <xdr:colOff>0</xdr:colOff>
          <xdr:row>0</xdr:row>
          <xdr:rowOff>304800</xdr:rowOff>
        </xdr:to>
        <xdr:sp macro="" textlink="">
          <xdr:nvSpPr>
            <xdr:cNvPr id="6191" name="Button 47" hidden="1">
              <a:extLst>
                <a:ext uri="{63B3BB69-23CF-44E3-9099-C40C66FF867C}">
                  <a14:compatExt spid="_x0000_s6191"/>
                </a:ext>
                <a:ext uri="{FF2B5EF4-FFF2-40B4-BE49-F238E27FC236}">
                  <a16:creationId xmlns:a16="http://schemas.microsoft.com/office/drawing/2014/main" id="{00000000-0008-0000-0000-00002F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pitchFamily="2" charset="0"/>
                  <a:cs typeface="Arial" pitchFamily="2" charset="0"/>
                </a:rPr>
                <a:t>Numerical Order</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5</xdr:col>
          <xdr:colOff>152400</xdr:colOff>
          <xdr:row>0</xdr:row>
          <xdr:rowOff>88900</xdr:rowOff>
        </xdr:from>
        <xdr:to>
          <xdr:col>11</xdr:col>
          <xdr:colOff>190500</xdr:colOff>
          <xdr:row>0</xdr:row>
          <xdr:rowOff>304800</xdr:rowOff>
        </xdr:to>
        <xdr:sp macro="" textlink="">
          <xdr:nvSpPr>
            <xdr:cNvPr id="6204" name="Button 60" hidden="1">
              <a:extLst>
                <a:ext uri="{63B3BB69-23CF-44E3-9099-C40C66FF867C}">
                  <a14:compatExt spid="_x0000_s6204"/>
                </a:ext>
                <a:ext uri="{FF2B5EF4-FFF2-40B4-BE49-F238E27FC236}">
                  <a16:creationId xmlns:a16="http://schemas.microsoft.com/office/drawing/2014/main" id="{00000000-0008-0000-0000-00003C1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pitchFamily="2" charset="0"/>
                  <a:cs typeface="Arial" pitchFamily="2" charset="0"/>
                </a:rPr>
                <a:t>Sort by Risk Rating</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50800</xdr:colOff>
          <xdr:row>0</xdr:row>
          <xdr:rowOff>88900</xdr:rowOff>
        </xdr:from>
        <xdr:to>
          <xdr:col>6</xdr:col>
          <xdr:colOff>0</xdr:colOff>
          <xdr:row>1</xdr:row>
          <xdr:rowOff>0</xdr:rowOff>
        </xdr:to>
        <xdr:sp macro="" textlink="">
          <xdr:nvSpPr>
            <xdr:cNvPr id="11278" name="Button 14" hidden="1">
              <a:extLst>
                <a:ext uri="{63B3BB69-23CF-44E3-9099-C40C66FF867C}">
                  <a14:compatExt spid="_x0000_s11278"/>
                </a:ext>
                <a:ext uri="{FF2B5EF4-FFF2-40B4-BE49-F238E27FC236}">
                  <a16:creationId xmlns:a16="http://schemas.microsoft.com/office/drawing/2014/main" id="{00000000-0008-0000-0100-00000E2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pitchFamily="2" charset="0"/>
                  <a:cs typeface="Arial" pitchFamily="2" charset="0"/>
                </a:rPr>
                <a:t>Sort by Priority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0</xdr:row>
          <xdr:rowOff>101600</xdr:rowOff>
        </xdr:from>
        <xdr:to>
          <xdr:col>8</xdr:col>
          <xdr:colOff>12700</xdr:colOff>
          <xdr:row>1</xdr:row>
          <xdr:rowOff>12700</xdr:rowOff>
        </xdr:to>
        <xdr:sp macro="" textlink="">
          <xdr:nvSpPr>
            <xdr:cNvPr id="11279" name="Button 15" hidden="1">
              <a:extLst>
                <a:ext uri="{63B3BB69-23CF-44E3-9099-C40C66FF867C}">
                  <a14:compatExt spid="_x0000_s11279"/>
                </a:ext>
                <a:ext uri="{FF2B5EF4-FFF2-40B4-BE49-F238E27FC236}">
                  <a16:creationId xmlns:a16="http://schemas.microsoft.com/office/drawing/2014/main" id="{00000000-0008-0000-0100-00000F2C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en-US" sz="1000" b="0" i="0" u="none" strike="noStrike" baseline="0">
                  <a:solidFill>
                    <a:srgbClr val="000000"/>
                  </a:solidFill>
                  <a:latin typeface="Arial" pitchFamily="2" charset="0"/>
                  <a:cs typeface="Arial" pitchFamily="2" charset="0"/>
                </a:rPr>
                <a:t>Numerical Order</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13</xdr:col>
      <xdr:colOff>50800</xdr:colOff>
      <xdr:row>1</xdr:row>
      <xdr:rowOff>444500</xdr:rowOff>
    </xdr:from>
    <xdr:to>
      <xdr:col>14</xdr:col>
      <xdr:colOff>1282700</xdr:colOff>
      <xdr:row>1</xdr:row>
      <xdr:rowOff>444500</xdr:rowOff>
    </xdr:to>
    <xdr:sp macro="" textlink="">
      <xdr:nvSpPr>
        <xdr:cNvPr id="9217" name="Line 1">
          <a:extLst>
            <a:ext uri="{FF2B5EF4-FFF2-40B4-BE49-F238E27FC236}">
              <a16:creationId xmlns:a16="http://schemas.microsoft.com/office/drawing/2014/main" id="{F09C22FA-B9C2-AA45-8149-B95EAF60D5CA}"/>
            </a:ext>
          </a:extLst>
        </xdr:cNvPr>
        <xdr:cNvSpPr>
          <a:spLocks noChangeShapeType="1"/>
        </xdr:cNvSpPr>
      </xdr:nvSpPr>
      <xdr:spPr bwMode="auto">
        <a:xfrm flipV="1">
          <a:off x="20485100" y="571500"/>
          <a:ext cx="295910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9</xdr:col>
      <xdr:colOff>241300</xdr:colOff>
      <xdr:row>1</xdr:row>
      <xdr:rowOff>431800</xdr:rowOff>
    </xdr:from>
    <xdr:to>
      <xdr:col>11</xdr:col>
      <xdr:colOff>76200</xdr:colOff>
      <xdr:row>1</xdr:row>
      <xdr:rowOff>431800</xdr:rowOff>
    </xdr:to>
    <xdr:sp macro="" textlink="">
      <xdr:nvSpPr>
        <xdr:cNvPr id="9218" name="Line 2">
          <a:extLst>
            <a:ext uri="{FF2B5EF4-FFF2-40B4-BE49-F238E27FC236}">
              <a16:creationId xmlns:a16="http://schemas.microsoft.com/office/drawing/2014/main" id="{82F831D0-556B-704E-9E74-C55F4C9D0302}"/>
            </a:ext>
          </a:extLst>
        </xdr:cNvPr>
        <xdr:cNvSpPr>
          <a:spLocks noChangeShapeType="1"/>
        </xdr:cNvSpPr>
      </xdr:nvSpPr>
      <xdr:spPr bwMode="auto">
        <a:xfrm>
          <a:off x="13766800" y="558800"/>
          <a:ext cx="3289300" cy="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952500</xdr:colOff>
      <xdr:row>8</xdr:row>
      <xdr:rowOff>228600</xdr:rowOff>
    </xdr:from>
    <xdr:to>
      <xdr:col>1</xdr:col>
      <xdr:colOff>965200</xdr:colOff>
      <xdr:row>13</xdr:row>
      <xdr:rowOff>1016000</xdr:rowOff>
    </xdr:to>
    <xdr:sp macro="" textlink="">
      <xdr:nvSpPr>
        <xdr:cNvPr id="9219" name="Line 3">
          <a:extLst>
            <a:ext uri="{FF2B5EF4-FFF2-40B4-BE49-F238E27FC236}">
              <a16:creationId xmlns:a16="http://schemas.microsoft.com/office/drawing/2014/main" id="{0BD2BD06-2A22-3743-ACCF-D07A74B08618}"/>
            </a:ext>
          </a:extLst>
        </xdr:cNvPr>
        <xdr:cNvSpPr>
          <a:spLocks noChangeShapeType="1"/>
        </xdr:cNvSpPr>
      </xdr:nvSpPr>
      <xdr:spPr bwMode="auto">
        <a:xfrm flipH="1" flipV="1">
          <a:off x="1155700" y="5473700"/>
          <a:ext cx="12700" cy="71374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oneCellAnchor>
    <xdr:from>
      <xdr:col>13</xdr:col>
      <xdr:colOff>1663700</xdr:colOff>
      <xdr:row>8</xdr:row>
      <xdr:rowOff>304800</xdr:rowOff>
    </xdr:from>
    <xdr:ext cx="1943100" cy="431800"/>
    <xdr:sp macro="" textlink="">
      <xdr:nvSpPr>
        <xdr:cNvPr id="9220" name="Text Box 4">
          <a:extLst>
            <a:ext uri="{FF2B5EF4-FFF2-40B4-BE49-F238E27FC236}">
              <a16:creationId xmlns:a16="http://schemas.microsoft.com/office/drawing/2014/main" id="{553ABFA4-27E8-914A-A34B-619C96EC09ED}"/>
            </a:ext>
          </a:extLst>
        </xdr:cNvPr>
        <xdr:cNvSpPr txBox="1">
          <a:spLocks noChangeArrowheads="1"/>
        </xdr:cNvSpPr>
      </xdr:nvSpPr>
      <xdr:spPr bwMode="auto">
        <a:xfrm>
          <a:off x="22098000" y="5549900"/>
          <a:ext cx="1955800" cy="431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en-US" sz="2000" b="1" i="0" u="none" strike="noStrike" baseline="0">
              <a:solidFill>
                <a:srgbClr val="000000"/>
              </a:solidFill>
              <a:latin typeface="Arial" pitchFamily="2" charset="0"/>
              <a:cs typeface="Arial" pitchFamily="2" charset="0"/>
            </a:rPr>
            <a:t>EXTREME</a:t>
          </a:r>
        </a:p>
      </xdr:txBody>
    </xdr:sp>
    <xdr:clientData/>
  </xdr:oneCellAnchor>
  <xdr:oneCellAnchor>
    <xdr:from>
      <xdr:col>9</xdr:col>
      <xdr:colOff>850900</xdr:colOff>
      <xdr:row>13</xdr:row>
      <xdr:rowOff>0</xdr:rowOff>
    </xdr:from>
    <xdr:ext cx="1079500" cy="431800"/>
    <xdr:sp macro="" textlink="">
      <xdr:nvSpPr>
        <xdr:cNvPr id="9221" name="Text Box 5">
          <a:extLst>
            <a:ext uri="{FF2B5EF4-FFF2-40B4-BE49-F238E27FC236}">
              <a16:creationId xmlns:a16="http://schemas.microsoft.com/office/drawing/2014/main" id="{2DB37008-8221-5848-B677-E7C66E74CB15}"/>
            </a:ext>
          </a:extLst>
        </xdr:cNvPr>
        <xdr:cNvSpPr txBox="1">
          <a:spLocks noChangeArrowheads="1"/>
        </xdr:cNvSpPr>
      </xdr:nvSpPr>
      <xdr:spPr bwMode="auto">
        <a:xfrm>
          <a:off x="14376400" y="11595100"/>
          <a:ext cx="1079500" cy="431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en-US" sz="2000" b="1" i="0" u="none" strike="noStrike" baseline="0">
              <a:solidFill>
                <a:srgbClr val="000000"/>
              </a:solidFill>
              <a:latin typeface="Arial" pitchFamily="2" charset="0"/>
              <a:cs typeface="Arial" pitchFamily="2" charset="0"/>
            </a:rPr>
            <a:t>LOW</a:t>
          </a:r>
        </a:p>
      </xdr:txBody>
    </xdr:sp>
    <xdr:clientData/>
  </xdr:oneCellAnchor>
  <xdr:oneCellAnchor>
    <xdr:from>
      <xdr:col>10</xdr:col>
      <xdr:colOff>1282700</xdr:colOff>
      <xdr:row>11</xdr:row>
      <xdr:rowOff>431800</xdr:rowOff>
    </xdr:from>
    <xdr:ext cx="1663700" cy="419100"/>
    <xdr:sp macro="" textlink="">
      <xdr:nvSpPr>
        <xdr:cNvPr id="9222" name="Text Box 6">
          <a:extLst>
            <a:ext uri="{FF2B5EF4-FFF2-40B4-BE49-F238E27FC236}">
              <a16:creationId xmlns:a16="http://schemas.microsoft.com/office/drawing/2014/main" id="{965FA83E-A2DB-D04E-8218-40CEEBCD2AF2}"/>
            </a:ext>
          </a:extLst>
        </xdr:cNvPr>
        <xdr:cNvSpPr txBox="1">
          <a:spLocks noChangeArrowheads="1"/>
        </xdr:cNvSpPr>
      </xdr:nvSpPr>
      <xdr:spPr bwMode="auto">
        <a:xfrm>
          <a:off x="16535400" y="9486900"/>
          <a:ext cx="16637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en-US" sz="2000" b="1" i="0" u="none" strike="noStrike" baseline="0">
              <a:solidFill>
                <a:srgbClr val="000000"/>
              </a:solidFill>
              <a:latin typeface="Arial" pitchFamily="2" charset="0"/>
              <a:cs typeface="Arial" pitchFamily="2" charset="0"/>
            </a:rPr>
            <a:t>MEDIUM</a:t>
          </a:r>
        </a:p>
      </xdr:txBody>
    </xdr:sp>
    <xdr:clientData/>
  </xdr:oneCellAnchor>
  <xdr:oneCellAnchor>
    <xdr:from>
      <xdr:col>12</xdr:col>
      <xdr:colOff>609600</xdr:colOff>
      <xdr:row>10</xdr:row>
      <xdr:rowOff>304800</xdr:rowOff>
    </xdr:from>
    <xdr:ext cx="1155700" cy="431800"/>
    <xdr:sp macro="" textlink="">
      <xdr:nvSpPr>
        <xdr:cNvPr id="9223" name="Text Box 7">
          <a:extLst>
            <a:ext uri="{FF2B5EF4-FFF2-40B4-BE49-F238E27FC236}">
              <a16:creationId xmlns:a16="http://schemas.microsoft.com/office/drawing/2014/main" id="{6A2A062C-6E52-A641-9CDC-7DB7E237DE38}"/>
            </a:ext>
          </a:extLst>
        </xdr:cNvPr>
        <xdr:cNvSpPr txBox="1">
          <a:spLocks noChangeArrowheads="1"/>
        </xdr:cNvSpPr>
      </xdr:nvSpPr>
      <xdr:spPr bwMode="auto">
        <a:xfrm>
          <a:off x="19316700" y="8089900"/>
          <a:ext cx="1155700" cy="431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9144" tIns="18288" rIns="0" bIns="0" anchor="t" upright="1">
          <a:spAutoFit/>
        </a:bodyPr>
        <a:lstStyle/>
        <a:p>
          <a:pPr algn="l" rtl="0">
            <a:defRPr sz="1000"/>
          </a:pPr>
          <a:r>
            <a:rPr lang="en-US" sz="2000" b="1" i="0" u="none" strike="noStrike" baseline="0">
              <a:solidFill>
                <a:srgbClr val="000000"/>
              </a:solidFill>
              <a:latin typeface="Arial" pitchFamily="2" charset="0"/>
              <a:cs typeface="Arial" pitchFamily="2" charset="0"/>
            </a:rPr>
            <a:t>HIGH</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952500</xdr:colOff>
      <xdr:row>6</xdr:row>
      <xdr:rowOff>469900</xdr:rowOff>
    </xdr:from>
    <xdr:to>
      <xdr:col>1</xdr:col>
      <xdr:colOff>965200</xdr:colOff>
      <xdr:row>9</xdr:row>
      <xdr:rowOff>1016000</xdr:rowOff>
    </xdr:to>
    <xdr:sp macro="" textlink="">
      <xdr:nvSpPr>
        <xdr:cNvPr id="8193" name="Line 1">
          <a:extLst>
            <a:ext uri="{FF2B5EF4-FFF2-40B4-BE49-F238E27FC236}">
              <a16:creationId xmlns:a16="http://schemas.microsoft.com/office/drawing/2014/main" id="{1DC4B666-DC73-2F4C-9BCB-649E56B05239}"/>
            </a:ext>
          </a:extLst>
        </xdr:cNvPr>
        <xdr:cNvSpPr>
          <a:spLocks noChangeShapeType="1"/>
        </xdr:cNvSpPr>
      </xdr:nvSpPr>
      <xdr:spPr bwMode="auto">
        <a:xfrm flipH="1" flipV="1">
          <a:off x="1155700" y="3797300"/>
          <a:ext cx="12700" cy="4356100"/>
        </a:xfrm>
        <a:prstGeom prst="line">
          <a:avLst/>
        </a:prstGeom>
        <a:noFill/>
        <a:ln w="76200">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114300</xdr:colOff>
      <xdr:row>11</xdr:row>
      <xdr:rowOff>88900</xdr:rowOff>
    </xdr:from>
    <xdr:to>
      <xdr:col>13</xdr:col>
      <xdr:colOff>63500</xdr:colOff>
      <xdr:row>12</xdr:row>
      <xdr:rowOff>139700</xdr:rowOff>
    </xdr:to>
    <xdr:sp macro="" textlink="">
      <xdr:nvSpPr>
        <xdr:cNvPr id="2049" name="Text Box 1">
          <a:extLst>
            <a:ext uri="{FF2B5EF4-FFF2-40B4-BE49-F238E27FC236}">
              <a16:creationId xmlns:a16="http://schemas.microsoft.com/office/drawing/2014/main" id="{4300A53F-6AA0-6B4E-BCE4-2F30C8AAE4F0}"/>
            </a:ext>
          </a:extLst>
        </xdr:cNvPr>
        <xdr:cNvSpPr txBox="1">
          <a:spLocks noChangeArrowheads="1"/>
        </xdr:cNvSpPr>
      </xdr:nvSpPr>
      <xdr:spPr bwMode="auto">
        <a:xfrm>
          <a:off x="812800" y="2044700"/>
          <a:ext cx="8623300" cy="215900"/>
        </a:xfrm>
        <a:prstGeom prst="rect">
          <a:avLst/>
        </a:prstGeom>
        <a:solidFill>
          <a:srgbClr xmlns:mc="http://schemas.openxmlformats.org/markup-compatibility/2006" xmlns:a14="http://schemas.microsoft.com/office/drawing/2010/main" val="CCFFCC" mc:Ignorable="a14" a14:legacySpreadsheetColorIndex="4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18288" bIns="0" anchor="t" upright="1"/>
        <a:lstStyle/>
        <a:p>
          <a:pPr algn="ctr" rtl="0">
            <a:defRPr sz="1000"/>
          </a:pPr>
          <a:r>
            <a:rPr lang="en-US" sz="800" b="0" i="0" u="none" strike="noStrike" baseline="0">
              <a:solidFill>
                <a:srgbClr val="000000"/>
              </a:solidFill>
              <a:latin typeface="Arial" pitchFamily="2" charset="0"/>
              <a:cs typeface="Arial" pitchFamily="2" charset="0"/>
            </a:rPr>
            <a:t>What is the likelihood of this type of consequence occurring in the next twelve months for the Group.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hyperlink" Target="http://www.srmam.com/" TargetMode="External"/><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www.srmam.com/" TargetMode="Externa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srmam.co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www.srmam.com/"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srmam.com/"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hyperlink" Target="http://www.srmam.com/" TargetMode="Externa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8"/>
  <sheetViews>
    <sheetView tabSelected="1" zoomScale="150" workbookViewId="0">
      <pane xSplit="3" ySplit="2" topLeftCell="D3" activePane="bottomRight" state="frozen"/>
      <selection pane="topRight" activeCell="E1" sqref="E1"/>
      <selection pane="bottomLeft" activeCell="A3" sqref="A3"/>
      <selection pane="bottomRight" activeCell="D13" sqref="D13"/>
    </sheetView>
  </sheetViews>
  <sheetFormatPr baseColWidth="10" defaultColWidth="8.83203125" defaultRowHeight="13" x14ac:dyDescent="0.15"/>
  <cols>
    <col min="1" max="1" width="2.83203125" style="165" customWidth="1"/>
    <col min="2" max="2" width="9.6640625" style="166" customWidth="1"/>
    <col min="3" max="3" width="11" style="166" customWidth="1"/>
    <col min="4" max="4" width="9.83203125" style="166" customWidth="1"/>
    <col min="5" max="5" width="43.1640625" style="166" customWidth="1"/>
    <col min="6" max="7" width="10.5" style="180" customWidth="1"/>
    <col min="8" max="8" width="7.5" style="165" hidden="1" customWidth="1"/>
    <col min="9" max="9" width="0" style="165" hidden="1" customWidth="1"/>
    <col min="10" max="10" width="0" style="180" hidden="1" customWidth="1"/>
    <col min="11" max="11" width="10" style="180" customWidth="1"/>
    <col min="12" max="13" width="10.5" style="180" customWidth="1"/>
    <col min="14" max="14" width="7.5" style="165" hidden="1" customWidth="1"/>
    <col min="15" max="16384" width="8.83203125" style="165"/>
  </cols>
  <sheetData>
    <row r="1" spans="1:16" s="163" customFormat="1" ht="28" x14ac:dyDescent="0.15">
      <c r="A1" s="192" t="s">
        <v>362</v>
      </c>
      <c r="B1" s="143"/>
      <c r="C1" s="153"/>
      <c r="D1" s="143"/>
      <c r="E1" s="153"/>
      <c r="F1" s="121"/>
      <c r="G1" s="121"/>
      <c r="H1" s="121"/>
      <c r="I1" s="121"/>
      <c r="J1" s="121"/>
      <c r="K1" s="121"/>
      <c r="L1" s="121"/>
      <c r="M1" s="121"/>
      <c r="N1" s="121"/>
      <c r="O1" s="121"/>
    </row>
    <row r="2" spans="1:16" s="164" customFormat="1" ht="68" x14ac:dyDescent="0.15">
      <c r="A2" s="188" t="s">
        <v>148</v>
      </c>
      <c r="B2" s="189" t="s">
        <v>299</v>
      </c>
      <c r="C2" s="189" t="s">
        <v>300</v>
      </c>
      <c r="D2" s="189" t="s">
        <v>302</v>
      </c>
      <c r="E2" s="189" t="s">
        <v>301</v>
      </c>
      <c r="F2" s="189" t="s">
        <v>341</v>
      </c>
      <c r="G2" s="189" t="s">
        <v>330</v>
      </c>
      <c r="H2" s="189" t="s">
        <v>147</v>
      </c>
      <c r="I2" s="189" t="s">
        <v>308</v>
      </c>
      <c r="J2" s="189" t="s">
        <v>335</v>
      </c>
      <c r="K2" s="189" t="s">
        <v>294</v>
      </c>
      <c r="L2" s="189" t="s">
        <v>331</v>
      </c>
      <c r="M2" s="189" t="s">
        <v>23</v>
      </c>
      <c r="N2" s="189" t="s">
        <v>147</v>
      </c>
      <c r="O2" s="189" t="s">
        <v>332</v>
      </c>
      <c r="P2" s="189" t="s">
        <v>336</v>
      </c>
    </row>
    <row r="3" spans="1:16" s="182" customFormat="1" ht="56" x14ac:dyDescent="0.15">
      <c r="A3" s="183">
        <v>1</v>
      </c>
      <c r="B3" s="207" t="s">
        <v>309</v>
      </c>
      <c r="C3" s="181" t="s">
        <v>357</v>
      </c>
      <c r="D3" s="181" t="s">
        <v>320</v>
      </c>
      <c r="E3" s="181" t="s">
        <v>4</v>
      </c>
      <c r="F3" s="212" t="s">
        <v>290</v>
      </c>
      <c r="G3" s="211" t="s">
        <v>17</v>
      </c>
      <c r="H3" s="190" t="e">
        <f t="shared" ref="H3:H17" si="0">IF(G3&gt;0,(VLOOKUP(VALUE(LEFT(F3,1)),RiskCalc1,(VALUE(LEFT(G3,1))+1))),"")</f>
        <v>#VALUE!</v>
      </c>
      <c r="I3" s="191" t="e">
        <f>IF(F3&gt;0,VLOOKUP(H3,Description,2),"")</f>
        <v>#VALUE!</v>
      </c>
      <c r="J3" s="185">
        <v>2</v>
      </c>
      <c r="K3" s="210" t="str">
        <f t="shared" ref="K3:K17" si="1">IF(J3&gt;0,VLOOKUP(J3,AdRating,2),"")</f>
        <v>Somewhat Inadequate</v>
      </c>
      <c r="L3" s="213" t="s">
        <v>290</v>
      </c>
      <c r="M3" s="211" t="s">
        <v>291</v>
      </c>
      <c r="N3" s="190">
        <f t="shared" ref="N3:N17" si="2">IF(M3&gt;0,(VLOOKUP(VALUE(LEFT(L3,1)),RiskCalc1,(VALUE(LEFT(M3,1))+1))),"")</f>
        <v>4</v>
      </c>
      <c r="O3" s="191" t="str">
        <f>IF(M3&gt;0,VLOOKUP(N3,Description,2),"")</f>
        <v>Extreme</v>
      </c>
      <c r="P3" s="191">
        <f t="shared" ref="P3:P17" si="3">IF(O3&gt;0,VLOOKUP(O3,RatPri,2),"")</f>
        <v>1</v>
      </c>
    </row>
    <row r="4" spans="1:16" s="182" customFormat="1" ht="78" x14ac:dyDescent="0.15">
      <c r="A4" s="183">
        <v>2</v>
      </c>
      <c r="B4" s="207" t="s">
        <v>309</v>
      </c>
      <c r="C4" s="181" t="s">
        <v>351</v>
      </c>
      <c r="D4" s="181" t="s">
        <v>320</v>
      </c>
      <c r="E4" s="181" t="s">
        <v>21</v>
      </c>
      <c r="F4" s="212" t="s">
        <v>290</v>
      </c>
      <c r="G4" s="211" t="s">
        <v>14</v>
      </c>
      <c r="H4" s="190" t="e">
        <f t="shared" si="0"/>
        <v>#VALUE!</v>
      </c>
      <c r="I4" s="191" t="e">
        <f t="shared" ref="I4:I14" si="4">IF(F4&gt;0,VLOOKUP(H4,Description,2),"")</f>
        <v>#VALUE!</v>
      </c>
      <c r="J4" s="185">
        <v>2</v>
      </c>
      <c r="K4" s="210" t="str">
        <f t="shared" si="1"/>
        <v>Somewhat Inadequate</v>
      </c>
      <c r="L4" s="213" t="s">
        <v>238</v>
      </c>
      <c r="M4" s="211" t="s">
        <v>235</v>
      </c>
      <c r="N4" s="190">
        <f t="shared" si="2"/>
        <v>4</v>
      </c>
      <c r="O4" s="191" t="str">
        <f t="shared" ref="O4:O14" si="5">IF(M4&gt;0,VLOOKUP(N4,Description,2),"")</f>
        <v>Extreme</v>
      </c>
      <c r="P4" s="191">
        <f t="shared" si="3"/>
        <v>1</v>
      </c>
    </row>
    <row r="5" spans="1:16" s="182" customFormat="1" ht="65" x14ac:dyDescent="0.15">
      <c r="A5" s="183">
        <v>3</v>
      </c>
      <c r="B5" s="207" t="s">
        <v>315</v>
      </c>
      <c r="C5" s="181" t="s">
        <v>355</v>
      </c>
      <c r="D5" s="181" t="s">
        <v>321</v>
      </c>
      <c r="E5" s="181" t="s">
        <v>1</v>
      </c>
      <c r="F5" s="212" t="s">
        <v>238</v>
      </c>
      <c r="G5" s="211" t="s">
        <v>18</v>
      </c>
      <c r="H5" s="190" t="e">
        <f t="shared" si="0"/>
        <v>#VALUE!</v>
      </c>
      <c r="I5" s="191" t="e">
        <f t="shared" si="4"/>
        <v>#VALUE!</v>
      </c>
      <c r="J5" s="185">
        <v>2</v>
      </c>
      <c r="K5" s="210" t="str">
        <f t="shared" si="1"/>
        <v>Somewhat Inadequate</v>
      </c>
      <c r="L5" s="213" t="s">
        <v>238</v>
      </c>
      <c r="M5" s="211" t="s">
        <v>291</v>
      </c>
      <c r="N5" s="190">
        <f t="shared" si="2"/>
        <v>3</v>
      </c>
      <c r="O5" s="191" t="str">
        <f t="shared" si="5"/>
        <v>Extreme</v>
      </c>
      <c r="P5" s="191">
        <f t="shared" si="3"/>
        <v>1</v>
      </c>
    </row>
    <row r="6" spans="1:16" s="182" customFormat="1" ht="70" x14ac:dyDescent="0.15">
      <c r="A6" s="183">
        <v>4</v>
      </c>
      <c r="B6" s="207" t="s">
        <v>315</v>
      </c>
      <c r="C6" s="181" t="s">
        <v>353</v>
      </c>
      <c r="D6" s="181" t="s">
        <v>321</v>
      </c>
      <c r="E6" s="181" t="s">
        <v>354</v>
      </c>
      <c r="F6" s="212" t="s">
        <v>290</v>
      </c>
      <c r="G6" s="211" t="s">
        <v>16</v>
      </c>
      <c r="H6" s="190" t="e">
        <f t="shared" si="0"/>
        <v>#VALUE!</v>
      </c>
      <c r="I6" s="191" t="e">
        <f t="shared" si="4"/>
        <v>#VALUE!</v>
      </c>
      <c r="J6" s="185">
        <v>3</v>
      </c>
      <c r="K6" s="210" t="str">
        <f t="shared" si="1"/>
        <v>Mostly Adequate</v>
      </c>
      <c r="L6" s="213" t="s">
        <v>240</v>
      </c>
      <c r="M6" s="211" t="s">
        <v>235</v>
      </c>
      <c r="N6" s="190">
        <f t="shared" si="2"/>
        <v>6</v>
      </c>
      <c r="O6" s="191" t="str">
        <f t="shared" si="5"/>
        <v>High</v>
      </c>
      <c r="P6" s="191">
        <f t="shared" si="3"/>
        <v>2</v>
      </c>
    </row>
    <row r="7" spans="1:16" s="182" customFormat="1" ht="42" x14ac:dyDescent="0.15">
      <c r="A7" s="183">
        <v>5</v>
      </c>
      <c r="B7" s="207" t="s">
        <v>315</v>
      </c>
      <c r="C7" s="181" t="s">
        <v>347</v>
      </c>
      <c r="D7" s="181" t="s">
        <v>321</v>
      </c>
      <c r="E7" s="181" t="s">
        <v>361</v>
      </c>
      <c r="F7" s="212" t="s">
        <v>290</v>
      </c>
      <c r="G7" s="211" t="s">
        <v>12</v>
      </c>
      <c r="H7" s="190" t="e">
        <f t="shared" si="0"/>
        <v>#VALUE!</v>
      </c>
      <c r="I7" s="191" t="e">
        <f t="shared" si="4"/>
        <v>#VALUE!</v>
      </c>
      <c r="J7" s="185">
        <v>3</v>
      </c>
      <c r="K7" s="210" t="str">
        <f t="shared" si="1"/>
        <v>Mostly Adequate</v>
      </c>
      <c r="L7" s="213" t="s">
        <v>240</v>
      </c>
      <c r="M7" s="213" t="s">
        <v>291</v>
      </c>
      <c r="N7" s="190">
        <f t="shared" si="2"/>
        <v>5</v>
      </c>
      <c r="O7" s="191" t="str">
        <f t="shared" si="5"/>
        <v>High</v>
      </c>
      <c r="P7" s="191">
        <f t="shared" si="3"/>
        <v>2</v>
      </c>
    </row>
    <row r="8" spans="1:16" s="182" customFormat="1" ht="36" x14ac:dyDescent="0.15">
      <c r="A8" s="183">
        <v>6</v>
      </c>
      <c r="B8" s="207" t="s">
        <v>314</v>
      </c>
      <c r="C8" s="181" t="s">
        <v>349</v>
      </c>
      <c r="D8" s="181" t="s">
        <v>329</v>
      </c>
      <c r="E8" s="181" t="s">
        <v>356</v>
      </c>
      <c r="F8" s="212" t="s">
        <v>240</v>
      </c>
      <c r="G8" s="211" t="s">
        <v>10</v>
      </c>
      <c r="H8" s="190" t="e">
        <f t="shared" si="0"/>
        <v>#VALUE!</v>
      </c>
      <c r="I8" s="191" t="e">
        <f t="shared" si="4"/>
        <v>#VALUE!</v>
      </c>
      <c r="J8" s="185">
        <v>3</v>
      </c>
      <c r="K8" s="210" t="str">
        <f t="shared" si="1"/>
        <v>Mostly Adequate</v>
      </c>
      <c r="L8" s="213" t="s">
        <v>290</v>
      </c>
      <c r="M8" s="211" t="s">
        <v>237</v>
      </c>
      <c r="N8" s="190">
        <f t="shared" si="2"/>
        <v>6</v>
      </c>
      <c r="O8" s="191" t="str">
        <f t="shared" si="5"/>
        <v>High</v>
      </c>
      <c r="P8" s="191">
        <f t="shared" si="3"/>
        <v>2</v>
      </c>
    </row>
    <row r="9" spans="1:16" s="182" customFormat="1" ht="70" x14ac:dyDescent="0.15">
      <c r="A9" s="183">
        <v>7</v>
      </c>
      <c r="B9" s="207" t="s">
        <v>316</v>
      </c>
      <c r="C9" s="181" t="s">
        <v>328</v>
      </c>
      <c r="D9" s="181" t="s">
        <v>328</v>
      </c>
      <c r="E9" s="181" t="s">
        <v>22</v>
      </c>
      <c r="F9" s="212" t="s">
        <v>290</v>
      </c>
      <c r="G9" s="211" t="s">
        <v>15</v>
      </c>
      <c r="H9" s="190" t="e">
        <f t="shared" si="0"/>
        <v>#VALUE!</v>
      </c>
      <c r="I9" s="191" t="e">
        <f t="shared" si="4"/>
        <v>#VALUE!</v>
      </c>
      <c r="J9" s="185">
        <v>3</v>
      </c>
      <c r="K9" s="210" t="str">
        <f t="shared" si="1"/>
        <v>Mostly Adequate</v>
      </c>
      <c r="L9" s="213" t="s">
        <v>290</v>
      </c>
      <c r="M9" s="211" t="s">
        <v>235</v>
      </c>
      <c r="N9" s="190">
        <f t="shared" si="2"/>
        <v>5</v>
      </c>
      <c r="O9" s="191" t="str">
        <f>IF(M9&gt;0,VLOOKUP(N9,Description,2),"")</f>
        <v>High</v>
      </c>
      <c r="P9" s="191">
        <f t="shared" si="3"/>
        <v>2</v>
      </c>
    </row>
    <row r="10" spans="1:16" s="182" customFormat="1" ht="42" x14ac:dyDescent="0.15">
      <c r="A10" s="183">
        <v>8</v>
      </c>
      <c r="B10" s="207" t="s">
        <v>311</v>
      </c>
      <c r="C10" s="181" t="s">
        <v>342</v>
      </c>
      <c r="D10" s="181" t="s">
        <v>323</v>
      </c>
      <c r="E10" s="181" t="s">
        <v>358</v>
      </c>
      <c r="F10" s="212" t="s">
        <v>290</v>
      </c>
      <c r="G10" s="211" t="s">
        <v>2</v>
      </c>
      <c r="H10" s="190" t="e">
        <f t="shared" si="0"/>
        <v>#VALUE!</v>
      </c>
      <c r="I10" s="191" t="e">
        <f>IF(F10&gt;0,VLOOKUP(H10,Description,2),"")</f>
        <v>#VALUE!</v>
      </c>
      <c r="J10" s="185">
        <v>3</v>
      </c>
      <c r="K10" s="210" t="str">
        <f>IF(J10&gt;0,VLOOKUP(J10,AdRating,2),"")</f>
        <v>Mostly Adequate</v>
      </c>
      <c r="L10" s="213" t="s">
        <v>240</v>
      </c>
      <c r="M10" s="211" t="s">
        <v>237</v>
      </c>
      <c r="N10" s="190">
        <f t="shared" si="2"/>
        <v>7</v>
      </c>
      <c r="O10" s="191" t="str">
        <f>IF(M10&gt;0,VLOOKUP(N10,Description,2),"")</f>
        <v>Medium</v>
      </c>
      <c r="P10" s="191">
        <f>IF(O10&gt;0,VLOOKUP(O10,RatPri,2),"")</f>
        <v>3</v>
      </c>
    </row>
    <row r="11" spans="1:16" ht="42" x14ac:dyDescent="0.15">
      <c r="A11" s="183">
        <v>9</v>
      </c>
      <c r="B11" s="207" t="s">
        <v>315</v>
      </c>
      <c r="C11" s="181" t="s">
        <v>350</v>
      </c>
      <c r="D11" s="181" t="s">
        <v>321</v>
      </c>
      <c r="E11" s="181" t="s">
        <v>0</v>
      </c>
      <c r="F11" s="212" t="s">
        <v>240</v>
      </c>
      <c r="G11" s="211" t="s">
        <v>13</v>
      </c>
      <c r="H11" s="190" t="e">
        <f t="shared" si="0"/>
        <v>#VALUE!</v>
      </c>
      <c r="I11" s="191" t="e">
        <f t="shared" si="4"/>
        <v>#VALUE!</v>
      </c>
      <c r="J11" s="185">
        <v>5</v>
      </c>
      <c r="K11" s="210" t="str">
        <f t="shared" si="1"/>
        <v>Exceeds Req'ts</v>
      </c>
      <c r="L11" s="213" t="s">
        <v>236</v>
      </c>
      <c r="M11" s="211" t="s">
        <v>237</v>
      </c>
      <c r="N11" s="190">
        <f t="shared" si="2"/>
        <v>8</v>
      </c>
      <c r="O11" s="191" t="str">
        <f t="shared" si="5"/>
        <v>Medium</v>
      </c>
      <c r="P11" s="191">
        <f t="shared" si="3"/>
        <v>3</v>
      </c>
    </row>
    <row r="12" spans="1:16" ht="65" x14ac:dyDescent="0.15">
      <c r="A12" s="183">
        <v>10</v>
      </c>
      <c r="B12" s="207" t="s">
        <v>313</v>
      </c>
      <c r="C12" s="181" t="s">
        <v>3</v>
      </c>
      <c r="D12" s="181" t="s">
        <v>318</v>
      </c>
      <c r="E12" s="181" t="s">
        <v>5</v>
      </c>
      <c r="F12" s="212" t="s">
        <v>240</v>
      </c>
      <c r="G12" s="211" t="s">
        <v>19</v>
      </c>
      <c r="H12" s="190" t="e">
        <f t="shared" si="0"/>
        <v>#VALUE!</v>
      </c>
      <c r="I12" s="191" t="e">
        <f t="shared" si="4"/>
        <v>#VALUE!</v>
      </c>
      <c r="J12" s="185">
        <v>4</v>
      </c>
      <c r="K12" s="210" t="str">
        <f t="shared" si="1"/>
        <v>Appropriate</v>
      </c>
      <c r="L12" s="213" t="s">
        <v>239</v>
      </c>
      <c r="M12" s="211" t="s">
        <v>292</v>
      </c>
      <c r="N12" s="190">
        <f t="shared" si="2"/>
        <v>7</v>
      </c>
      <c r="O12" s="191" t="str">
        <f t="shared" si="5"/>
        <v>Medium</v>
      </c>
      <c r="P12" s="191">
        <f t="shared" si="3"/>
        <v>3</v>
      </c>
    </row>
    <row r="13" spans="1:16" ht="42" x14ac:dyDescent="0.15">
      <c r="A13" s="183">
        <v>11</v>
      </c>
      <c r="B13" s="207" t="s">
        <v>315</v>
      </c>
      <c r="C13" s="181" t="s">
        <v>352</v>
      </c>
      <c r="D13" s="181" t="s">
        <v>319</v>
      </c>
      <c r="E13" s="181" t="s">
        <v>20</v>
      </c>
      <c r="F13" s="212" t="s">
        <v>290</v>
      </c>
      <c r="G13" s="211" t="s">
        <v>13</v>
      </c>
      <c r="H13" s="190" t="e">
        <f t="shared" si="0"/>
        <v>#VALUE!</v>
      </c>
      <c r="I13" s="191" t="e">
        <f t="shared" si="4"/>
        <v>#VALUE!</v>
      </c>
      <c r="J13" s="185">
        <v>4</v>
      </c>
      <c r="K13" s="210" t="str">
        <f t="shared" si="1"/>
        <v>Appropriate</v>
      </c>
      <c r="L13" s="213" t="s">
        <v>236</v>
      </c>
      <c r="M13" s="211" t="s">
        <v>235</v>
      </c>
      <c r="N13" s="190">
        <f t="shared" si="2"/>
        <v>7</v>
      </c>
      <c r="O13" s="191" t="str">
        <f t="shared" si="5"/>
        <v>Medium</v>
      </c>
      <c r="P13" s="191">
        <f t="shared" si="3"/>
        <v>3</v>
      </c>
    </row>
    <row r="14" spans="1:16" ht="65" x14ac:dyDescent="0.15">
      <c r="A14" s="183">
        <v>12</v>
      </c>
      <c r="B14" s="207" t="s">
        <v>311</v>
      </c>
      <c r="C14" s="181" t="s">
        <v>343</v>
      </c>
      <c r="D14" s="181" t="s">
        <v>321</v>
      </c>
      <c r="E14" s="181" t="s">
        <v>359</v>
      </c>
      <c r="F14" s="212" t="s">
        <v>240</v>
      </c>
      <c r="G14" s="211" t="s">
        <v>8</v>
      </c>
      <c r="H14" s="190" t="e">
        <f t="shared" si="0"/>
        <v>#VALUE!</v>
      </c>
      <c r="I14" s="191" t="e">
        <f t="shared" si="4"/>
        <v>#VALUE!</v>
      </c>
      <c r="J14" s="185">
        <v>4</v>
      </c>
      <c r="K14" s="210" t="str">
        <f t="shared" si="1"/>
        <v>Appropriate</v>
      </c>
      <c r="L14" s="213" t="s">
        <v>236</v>
      </c>
      <c r="M14" s="211" t="s">
        <v>235</v>
      </c>
      <c r="N14" s="190">
        <f t="shared" si="2"/>
        <v>7</v>
      </c>
      <c r="O14" s="191" t="str">
        <f t="shared" si="5"/>
        <v>Medium</v>
      </c>
      <c r="P14" s="191">
        <f t="shared" si="3"/>
        <v>3</v>
      </c>
    </row>
    <row r="15" spans="1:16" ht="42" x14ac:dyDescent="0.15">
      <c r="A15" s="183">
        <v>13</v>
      </c>
      <c r="B15" s="207" t="s">
        <v>315</v>
      </c>
      <c r="C15" s="181" t="s">
        <v>344</v>
      </c>
      <c r="D15" s="181" t="s">
        <v>321</v>
      </c>
      <c r="E15" s="181" t="s">
        <v>345</v>
      </c>
      <c r="F15" s="212" t="s">
        <v>290</v>
      </c>
      <c r="G15" s="211" t="s">
        <v>7</v>
      </c>
      <c r="H15" s="190" t="e">
        <f t="shared" si="0"/>
        <v>#VALUE!</v>
      </c>
      <c r="I15" s="191" t="e">
        <f>IF(F15&gt;0,VLOOKUP(H15,Description,2),"")</f>
        <v>#VALUE!</v>
      </c>
      <c r="J15" s="185">
        <v>4</v>
      </c>
      <c r="K15" s="210" t="str">
        <f t="shared" si="1"/>
        <v>Appropriate</v>
      </c>
      <c r="L15" s="213" t="s">
        <v>240</v>
      </c>
      <c r="M15" s="214" t="s">
        <v>237</v>
      </c>
      <c r="N15" s="190">
        <f t="shared" si="2"/>
        <v>7</v>
      </c>
      <c r="O15" s="191" t="str">
        <f>IF(M15&gt;0,VLOOKUP(N15,Description,2),"")</f>
        <v>Medium</v>
      </c>
      <c r="P15" s="191">
        <f t="shared" si="3"/>
        <v>3</v>
      </c>
    </row>
    <row r="16" spans="1:16" ht="52" x14ac:dyDescent="0.15">
      <c r="A16" s="183">
        <v>14</v>
      </c>
      <c r="B16" s="207" t="s">
        <v>314</v>
      </c>
      <c r="C16" s="181" t="s">
        <v>348</v>
      </c>
      <c r="D16" s="181" t="s">
        <v>329</v>
      </c>
      <c r="E16" s="181" t="s">
        <v>9</v>
      </c>
      <c r="F16" s="212" t="s">
        <v>236</v>
      </c>
      <c r="G16" s="211" t="s">
        <v>11</v>
      </c>
      <c r="H16" s="190" t="e">
        <f t="shared" si="0"/>
        <v>#VALUE!</v>
      </c>
      <c r="I16" s="191" t="e">
        <f>IF(F16&gt;0,VLOOKUP(H16,Description,2),"")</f>
        <v>#VALUE!</v>
      </c>
      <c r="J16" s="185">
        <v>3</v>
      </c>
      <c r="K16" s="210" t="str">
        <f t="shared" si="1"/>
        <v>Mostly Adequate</v>
      </c>
      <c r="L16" s="213" t="s">
        <v>293</v>
      </c>
      <c r="M16" s="214" t="s">
        <v>307</v>
      </c>
      <c r="N16" s="190">
        <f t="shared" si="2"/>
        <v>10</v>
      </c>
      <c r="O16" s="191" t="str">
        <f>IF(M16&gt;0,VLOOKUP(N16,Description,2),"")</f>
        <v>Low</v>
      </c>
      <c r="P16" s="191">
        <f t="shared" si="3"/>
        <v>4</v>
      </c>
    </row>
    <row r="17" spans="1:16" ht="56" x14ac:dyDescent="0.15">
      <c r="A17" s="183">
        <v>15</v>
      </c>
      <c r="B17" s="207" t="s">
        <v>314</v>
      </c>
      <c r="C17" s="181" t="s">
        <v>346</v>
      </c>
      <c r="D17" s="181" t="s">
        <v>329</v>
      </c>
      <c r="E17" s="181" t="s">
        <v>360</v>
      </c>
      <c r="F17" s="212" t="s">
        <v>240</v>
      </c>
      <c r="G17" s="211" t="s">
        <v>6</v>
      </c>
      <c r="H17" s="190" t="e">
        <f t="shared" si="0"/>
        <v>#VALUE!</v>
      </c>
      <c r="I17" s="191" t="e">
        <f>IF(F17&gt;0,VLOOKUP(H17,Description,2),"")</f>
        <v>#VALUE!</v>
      </c>
      <c r="J17" s="185">
        <v>4</v>
      </c>
      <c r="K17" s="210" t="str">
        <f t="shared" si="1"/>
        <v>Appropriate</v>
      </c>
      <c r="L17" s="213" t="s">
        <v>293</v>
      </c>
      <c r="M17" s="214" t="s">
        <v>237</v>
      </c>
      <c r="N17" s="190">
        <f t="shared" si="2"/>
        <v>9</v>
      </c>
      <c r="O17" s="191" t="str">
        <f>IF(M17&gt;0,VLOOKUP(N17,Description,2),"")</f>
        <v>Low</v>
      </c>
      <c r="P17" s="191">
        <f t="shared" si="3"/>
        <v>4</v>
      </c>
    </row>
    <row r="19" spans="1:16" x14ac:dyDescent="0.15">
      <c r="A19" s="165" t="s">
        <v>363</v>
      </c>
    </row>
    <row r="20" spans="1:16" x14ac:dyDescent="0.15">
      <c r="A20" s="246" t="s">
        <v>364</v>
      </c>
    </row>
    <row r="56" spans="2:5" x14ac:dyDescent="0.15">
      <c r="B56" s="206" t="s">
        <v>309</v>
      </c>
      <c r="E56" s="206" t="s">
        <v>317</v>
      </c>
    </row>
    <row r="57" spans="2:5" x14ac:dyDescent="0.15">
      <c r="B57" s="206" t="s">
        <v>310</v>
      </c>
      <c r="E57" s="206" t="s">
        <v>318</v>
      </c>
    </row>
    <row r="58" spans="2:5" x14ac:dyDescent="0.15">
      <c r="B58" s="206" t="s">
        <v>311</v>
      </c>
      <c r="E58" s="206" t="s">
        <v>319</v>
      </c>
    </row>
    <row r="59" spans="2:5" x14ac:dyDescent="0.15">
      <c r="B59" s="206" t="s">
        <v>312</v>
      </c>
      <c r="E59" s="206" t="s">
        <v>320</v>
      </c>
    </row>
    <row r="60" spans="2:5" x14ac:dyDescent="0.15">
      <c r="B60" s="206" t="s">
        <v>313</v>
      </c>
      <c r="E60" s="206" t="s">
        <v>321</v>
      </c>
    </row>
    <row r="61" spans="2:5" x14ac:dyDescent="0.15">
      <c r="B61" s="206" t="s">
        <v>314</v>
      </c>
      <c r="E61" s="206" t="s">
        <v>322</v>
      </c>
    </row>
    <row r="62" spans="2:5" x14ac:dyDescent="0.15">
      <c r="B62" s="206" t="s">
        <v>315</v>
      </c>
      <c r="E62" s="206" t="s">
        <v>323</v>
      </c>
    </row>
    <row r="63" spans="2:5" x14ac:dyDescent="0.15">
      <c r="B63" s="206" t="s">
        <v>316</v>
      </c>
      <c r="E63" s="206" t="s">
        <v>324</v>
      </c>
    </row>
    <row r="64" spans="2:5" x14ac:dyDescent="0.15">
      <c r="E64" s="206" t="s">
        <v>325</v>
      </c>
    </row>
    <row r="65" spans="5:5" x14ac:dyDescent="0.15">
      <c r="E65" s="206" t="s">
        <v>326</v>
      </c>
    </row>
    <row r="66" spans="5:5" x14ac:dyDescent="0.15">
      <c r="E66" s="206" t="s">
        <v>327</v>
      </c>
    </row>
    <row r="67" spans="5:5" x14ac:dyDescent="0.15">
      <c r="E67" s="206" t="s">
        <v>328</v>
      </c>
    </row>
    <row r="68" spans="5:5" x14ac:dyDescent="0.15">
      <c r="E68" s="206" t="s">
        <v>329</v>
      </c>
    </row>
  </sheetData>
  <phoneticPr fontId="0" type="noConversion"/>
  <conditionalFormatting sqref="Q4:Q17">
    <cfRule type="cellIs" dxfId="7" priority="1" stopIfTrue="1" operator="lessThan">
      <formula>4</formula>
    </cfRule>
    <cfRule type="cellIs" dxfId="6" priority="2" stopIfTrue="1" operator="between">
      <formula>4</formula>
      <formula>5</formula>
    </cfRule>
    <cfRule type="cellIs" dxfId="5" priority="3" stopIfTrue="1" operator="greaterThanOrEqual">
      <formula>6</formula>
    </cfRule>
  </conditionalFormatting>
  <dataValidations count="5">
    <dataValidation type="list" allowBlank="1" showInputMessage="1" showErrorMessage="1" sqref="J3:J17" xr:uid="{00000000-0002-0000-0000-000000000000}">
      <formula1>"1,2,3,4,5"</formula1>
    </dataValidation>
    <dataValidation type="list" allowBlank="1" showInputMessage="1" showErrorMessage="1" sqref="M3:M17" xr:uid="{00000000-0002-0000-0000-000001000000}">
      <formula1>Consequence</formula1>
    </dataValidation>
    <dataValidation type="list" allowBlank="1" showInputMessage="1" showErrorMessage="1" sqref="L3:L17 F3:F17" xr:uid="{00000000-0002-0000-0000-000002000000}">
      <formula1>Likelihood</formula1>
    </dataValidation>
    <dataValidation type="list" allowBlank="1" showInputMessage="1" showErrorMessage="1" sqref="B3:B17" xr:uid="{00000000-0002-0000-0000-000003000000}">
      <formula1>$B$56:$B$63</formula1>
    </dataValidation>
    <dataValidation type="list" allowBlank="1" showInputMessage="1" showErrorMessage="1" sqref="D3:D17" xr:uid="{00000000-0002-0000-0000-000004000000}">
      <formula1>$E$56:$E$68</formula1>
    </dataValidation>
  </dataValidations>
  <hyperlinks>
    <hyperlink ref="A20" r:id="rId1" xr:uid="{4F09EB58-B84E-AE42-BF42-B14982ECA5D1}"/>
  </hyperlinks>
  <pageMargins left="0.35433070866141736" right="0.35433070866141736" top="0.39370078740157483" bottom="0.39370078740157483" header="0.51181102362204722" footer="0.51181102362204722"/>
  <pageSetup paperSize="9" orientation="landscape" horizontalDpi="4294967293" verticalDpi="4294967293"/>
  <headerFooter alignWithMargins="0">
    <oddFooter>&amp;L&amp;F&amp;CPage &amp;P of &amp;N&amp;RRisk &amp;A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88" r:id="rId4" name="Button 44">
              <controlPr defaultSize="0" print="0" autoFill="0" autoPict="0" macro="[0]!Sort_Treatment_Priority">
                <anchor moveWithCells="1" sizeWithCells="1">
                  <from>
                    <xdr:col>4</xdr:col>
                    <xdr:colOff>1930400</xdr:colOff>
                    <xdr:row>0</xdr:row>
                    <xdr:rowOff>63500</xdr:rowOff>
                  </from>
                  <to>
                    <xdr:col>4</xdr:col>
                    <xdr:colOff>3289300</xdr:colOff>
                    <xdr:row>0</xdr:row>
                    <xdr:rowOff>330200</xdr:rowOff>
                  </to>
                </anchor>
              </controlPr>
            </control>
          </mc:Choice>
        </mc:AlternateContent>
        <mc:AlternateContent xmlns:mc="http://schemas.openxmlformats.org/markup-compatibility/2006">
          <mc:Choice Requires="x14">
            <control shapeId="6189" r:id="rId5" name="Button 45">
              <controlPr defaultSize="0" print="0" autoFill="0" autoPict="0" macro="[0]!Sort_Risk_Rating">
                <anchor moveWithCells="1" sizeWithCells="1">
                  <from>
                    <xdr:col>11</xdr:col>
                    <xdr:colOff>152400</xdr:colOff>
                    <xdr:row>0</xdr:row>
                    <xdr:rowOff>88900</xdr:rowOff>
                  </from>
                  <to>
                    <xdr:col>13</xdr:col>
                    <xdr:colOff>190500</xdr:colOff>
                    <xdr:row>0</xdr:row>
                    <xdr:rowOff>304800</xdr:rowOff>
                  </to>
                </anchor>
              </controlPr>
            </control>
          </mc:Choice>
        </mc:AlternateContent>
        <mc:AlternateContent xmlns:mc="http://schemas.openxmlformats.org/markup-compatibility/2006">
          <mc:Choice Requires="x14">
            <control shapeId="6191" r:id="rId6" name="Button 47">
              <controlPr defaultSize="0" print="0" autoFill="0" autoPict="0" macro="[0]!Sort_Serial">
                <anchor moveWithCells="1" sizeWithCells="1">
                  <from>
                    <xdr:col>13</xdr:col>
                    <xdr:colOff>330200</xdr:colOff>
                    <xdr:row>0</xdr:row>
                    <xdr:rowOff>88900</xdr:rowOff>
                  </from>
                  <to>
                    <xdr:col>15</xdr:col>
                    <xdr:colOff>0</xdr:colOff>
                    <xdr:row>0</xdr:row>
                    <xdr:rowOff>304800</xdr:rowOff>
                  </to>
                </anchor>
              </controlPr>
            </control>
          </mc:Choice>
        </mc:AlternateContent>
        <mc:AlternateContent xmlns:mc="http://schemas.openxmlformats.org/markup-compatibility/2006">
          <mc:Choice Requires="x14">
            <control shapeId="6204" r:id="rId7" name="Button 60">
              <controlPr defaultSize="0" print="0" autoFill="0" autoPict="0" macro="[0]!Sort_Risk_Rating">
                <anchor moveWithCells="1" sizeWithCells="1">
                  <from>
                    <xdr:col>5</xdr:col>
                    <xdr:colOff>152400</xdr:colOff>
                    <xdr:row>0</xdr:row>
                    <xdr:rowOff>88900</xdr:rowOff>
                  </from>
                  <to>
                    <xdr:col>11</xdr:col>
                    <xdr:colOff>190500</xdr:colOff>
                    <xdr:row>0</xdr:row>
                    <xdr:rowOff>304800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K73"/>
  <sheetViews>
    <sheetView zoomScale="180" workbookViewId="0">
      <pane xSplit="3" ySplit="3" topLeftCell="D4" activePane="bottomRight" state="frozen"/>
      <selection pane="topRight" activeCell="D1" sqref="D1"/>
      <selection pane="bottomLeft" activeCell="A6" sqref="A6"/>
      <selection pane="bottomRight" activeCell="A2" sqref="A2"/>
    </sheetView>
  </sheetViews>
  <sheetFormatPr baseColWidth="10" defaultColWidth="8.83203125" defaultRowHeight="14" x14ac:dyDescent="0.15"/>
  <cols>
    <col min="1" max="1" width="3.5" style="21" bestFit="1" customWidth="1"/>
    <col min="2" max="2" width="8.83203125" style="21"/>
    <col min="3" max="3" width="34.5" style="186" customWidth="1"/>
    <col min="4" max="4" width="8.5" style="21" customWidth="1"/>
    <col min="5" max="5" width="9.6640625" style="21" customWidth="1"/>
    <col min="6" max="6" width="8.83203125" style="21"/>
    <col min="7" max="7" width="8.83203125" style="201"/>
    <col min="8" max="8" width="8.83203125" style="92"/>
    <col min="9" max="9" width="11.33203125" style="21" customWidth="1"/>
    <col min="10" max="10" width="8.83203125" style="205" customWidth="1"/>
    <col min="11" max="11" width="23.1640625" style="21" customWidth="1"/>
    <col min="12" max="16384" width="8.83203125" style="21"/>
  </cols>
  <sheetData>
    <row r="1" spans="1:11" s="154" customFormat="1" ht="23" x14ac:dyDescent="0.25">
      <c r="A1" s="154" t="s">
        <v>393</v>
      </c>
    </row>
    <row r="2" spans="1:11" s="155" customFormat="1" ht="6" customHeight="1" x14ac:dyDescent="0.15"/>
    <row r="3" spans="1:11" ht="50" x14ac:dyDescent="0.15">
      <c r="A3" s="198" t="s">
        <v>148</v>
      </c>
      <c r="B3" s="157" t="s">
        <v>204</v>
      </c>
      <c r="C3" s="158" t="s">
        <v>205</v>
      </c>
      <c r="D3" s="158" t="s">
        <v>295</v>
      </c>
      <c r="E3" s="158" t="s">
        <v>26</v>
      </c>
      <c r="F3" s="158" t="s">
        <v>206</v>
      </c>
      <c r="G3" s="158" t="s">
        <v>34</v>
      </c>
      <c r="H3" s="158" t="s">
        <v>217</v>
      </c>
      <c r="I3" s="158" t="s">
        <v>207</v>
      </c>
      <c r="J3" s="158" t="s">
        <v>27</v>
      </c>
      <c r="K3" s="159" t="s">
        <v>28</v>
      </c>
    </row>
    <row r="4" spans="1:11" ht="39" x14ac:dyDescent="0.15">
      <c r="A4" s="197">
        <v>1</v>
      </c>
      <c r="B4" s="187" t="s">
        <v>247</v>
      </c>
      <c r="C4" s="144" t="s">
        <v>259</v>
      </c>
      <c r="D4" s="193">
        <v>28</v>
      </c>
      <c r="E4" s="193" t="str">
        <f>IF(D4&lt;&gt;0,VLOOKUP(D4,RiskReg,4),"")</f>
        <v>Environmental</v>
      </c>
      <c r="F4" s="196" t="str">
        <f>IF(D4&lt;&gt;0,IF(VLOOKUP(D4,RiskReg,12)="","",VLOOKUP(D4,RiskReg,12)),"")</f>
        <v>3  Unlikely</v>
      </c>
      <c r="G4" s="199" t="s">
        <v>35</v>
      </c>
      <c r="H4" s="202"/>
      <c r="I4" s="194" t="s">
        <v>392</v>
      </c>
      <c r="J4" s="203"/>
      <c r="K4" s="193" t="s">
        <v>29</v>
      </c>
    </row>
    <row r="5" spans="1:11" ht="52" x14ac:dyDescent="0.15">
      <c r="A5" s="197">
        <v>2</v>
      </c>
      <c r="B5" s="187" t="s">
        <v>247</v>
      </c>
      <c r="C5" s="144" t="s">
        <v>246</v>
      </c>
      <c r="D5" s="193">
        <v>28</v>
      </c>
      <c r="E5" s="193" t="str">
        <f t="shared" ref="E5:E68" si="0">IF(D5&lt;&gt;0,VLOOKUP(D5,RiskReg,4),"")</f>
        <v>Environmental</v>
      </c>
      <c r="F5" s="196" t="str">
        <f t="shared" ref="F5:F68" si="1">IF(D5&lt;&gt;0,IF(VLOOKUP(D5,RiskReg,12)="","",VLOOKUP(D5,RiskReg,12)),"")</f>
        <v>3  Unlikely</v>
      </c>
      <c r="G5" s="199">
        <v>100000</v>
      </c>
      <c r="H5" s="202"/>
      <c r="I5" s="194" t="s">
        <v>392</v>
      </c>
      <c r="J5" s="203"/>
      <c r="K5" s="193" t="s">
        <v>30</v>
      </c>
    </row>
    <row r="6" spans="1:11" ht="26" x14ac:dyDescent="0.15">
      <c r="A6" s="197">
        <v>3</v>
      </c>
      <c r="B6" s="187" t="s">
        <v>247</v>
      </c>
      <c r="C6" s="144" t="s">
        <v>245</v>
      </c>
      <c r="D6" s="193">
        <v>28</v>
      </c>
      <c r="E6" s="193" t="str">
        <f t="shared" si="0"/>
        <v>Environmental</v>
      </c>
      <c r="F6" s="196" t="str">
        <f t="shared" si="1"/>
        <v>3  Unlikely</v>
      </c>
      <c r="G6" s="199" t="s">
        <v>35</v>
      </c>
      <c r="H6" s="202"/>
      <c r="I6" s="194" t="s">
        <v>392</v>
      </c>
      <c r="J6" s="203"/>
      <c r="K6" s="193" t="s">
        <v>31</v>
      </c>
    </row>
    <row r="7" spans="1:11" ht="26" x14ac:dyDescent="0.15">
      <c r="A7" s="197">
        <v>4</v>
      </c>
      <c r="B7" s="187" t="s">
        <v>250</v>
      </c>
      <c r="C7" s="144" t="s">
        <v>248</v>
      </c>
      <c r="D7" s="193">
        <v>27</v>
      </c>
      <c r="E7" s="193" t="str">
        <f t="shared" si="0"/>
        <v>Environmental</v>
      </c>
      <c r="F7" s="196" t="str">
        <f t="shared" si="1"/>
        <v>3  Unlikely</v>
      </c>
      <c r="G7" s="199" t="s">
        <v>35</v>
      </c>
      <c r="H7" s="202"/>
      <c r="I7" s="194" t="s">
        <v>392</v>
      </c>
      <c r="J7" s="203"/>
      <c r="K7" s="193" t="s">
        <v>32</v>
      </c>
    </row>
    <row r="8" spans="1:11" ht="52" x14ac:dyDescent="0.15">
      <c r="A8" s="197">
        <v>5</v>
      </c>
      <c r="B8" s="187" t="s">
        <v>250</v>
      </c>
      <c r="C8" s="144" t="s">
        <v>249</v>
      </c>
      <c r="D8" s="193">
        <v>8</v>
      </c>
      <c r="E8" s="193" t="str">
        <f t="shared" si="0"/>
        <v>Occupational health and safety</v>
      </c>
      <c r="F8" s="196" t="str">
        <f t="shared" si="1"/>
        <v>4  Possible</v>
      </c>
      <c r="G8" s="199" t="s">
        <v>35</v>
      </c>
      <c r="H8" s="202"/>
      <c r="I8" s="194" t="s">
        <v>392</v>
      </c>
      <c r="J8" s="203"/>
      <c r="K8" s="193"/>
    </row>
    <row r="9" spans="1:11" ht="78" x14ac:dyDescent="0.15">
      <c r="A9" s="197">
        <v>6</v>
      </c>
      <c r="B9" s="187" t="s">
        <v>250</v>
      </c>
      <c r="C9" s="144" t="s">
        <v>251</v>
      </c>
      <c r="D9" s="193">
        <v>8</v>
      </c>
      <c r="E9" s="193" t="str">
        <f t="shared" si="0"/>
        <v>Occupational health and safety</v>
      </c>
      <c r="F9" s="196" t="str">
        <f t="shared" si="1"/>
        <v>4  Possible</v>
      </c>
      <c r="G9" s="199">
        <v>25000</v>
      </c>
      <c r="H9" s="202"/>
      <c r="I9" s="194" t="s">
        <v>392</v>
      </c>
      <c r="J9" s="203"/>
      <c r="K9" s="193"/>
    </row>
    <row r="10" spans="1:11" ht="39" x14ac:dyDescent="0.15">
      <c r="A10" s="197">
        <v>7</v>
      </c>
      <c r="B10" s="187" t="s">
        <v>250</v>
      </c>
      <c r="C10" s="144" t="s">
        <v>252</v>
      </c>
      <c r="D10" s="193">
        <v>25</v>
      </c>
      <c r="E10" s="193" t="str">
        <f t="shared" si="0"/>
        <v>Environmental</v>
      </c>
      <c r="F10" s="196" t="str">
        <f t="shared" si="1"/>
        <v>3  Unlikely</v>
      </c>
      <c r="G10" s="199" t="s">
        <v>35</v>
      </c>
      <c r="H10" s="202"/>
      <c r="I10" s="194" t="s">
        <v>392</v>
      </c>
      <c r="J10" s="203"/>
      <c r="K10" s="193"/>
    </row>
    <row r="11" spans="1:11" ht="26" x14ac:dyDescent="0.15">
      <c r="A11" s="197">
        <v>8</v>
      </c>
      <c r="B11" s="187" t="s">
        <v>250</v>
      </c>
      <c r="C11" s="144" t="s">
        <v>365</v>
      </c>
      <c r="D11" s="193">
        <v>28</v>
      </c>
      <c r="E11" s="193" t="str">
        <f t="shared" si="0"/>
        <v>Environmental</v>
      </c>
      <c r="F11" s="196" t="str">
        <f t="shared" si="1"/>
        <v>3  Unlikely</v>
      </c>
      <c r="G11" s="199">
        <v>420000</v>
      </c>
      <c r="H11" s="202"/>
      <c r="I11" s="194" t="s">
        <v>392</v>
      </c>
      <c r="J11" s="203"/>
      <c r="K11" s="193"/>
    </row>
    <row r="12" spans="1:11" ht="26" x14ac:dyDescent="0.15">
      <c r="A12" s="197">
        <v>9</v>
      </c>
      <c r="B12" s="187" t="s">
        <v>62</v>
      </c>
      <c r="C12" s="144" t="s">
        <v>209</v>
      </c>
      <c r="D12" s="193">
        <v>24</v>
      </c>
      <c r="E12" s="193" t="str">
        <f t="shared" si="0"/>
        <v>Environmental</v>
      </c>
      <c r="F12" s="196" t="str">
        <f t="shared" si="1"/>
        <v>3  Unlikely</v>
      </c>
      <c r="G12" s="199">
        <v>15000</v>
      </c>
      <c r="H12" s="202"/>
      <c r="I12" s="194" t="s">
        <v>392</v>
      </c>
      <c r="J12" s="203"/>
      <c r="K12" s="193"/>
    </row>
    <row r="13" spans="1:11" ht="52" x14ac:dyDescent="0.15">
      <c r="A13" s="197">
        <v>10</v>
      </c>
      <c r="B13" s="187" t="s">
        <v>62</v>
      </c>
      <c r="C13" s="144" t="s">
        <v>253</v>
      </c>
      <c r="D13" s="193">
        <v>24</v>
      </c>
      <c r="E13" s="193" t="str">
        <f t="shared" si="0"/>
        <v>Environmental</v>
      </c>
      <c r="F13" s="196" t="str">
        <f t="shared" si="1"/>
        <v>3  Unlikely</v>
      </c>
      <c r="G13" s="199">
        <v>0</v>
      </c>
      <c r="H13" s="202"/>
      <c r="I13" s="194" t="s">
        <v>392</v>
      </c>
      <c r="J13" s="203"/>
      <c r="K13" s="193"/>
    </row>
    <row r="14" spans="1:11" ht="39" x14ac:dyDescent="0.15">
      <c r="A14" s="197">
        <v>11</v>
      </c>
      <c r="B14" s="187" t="s">
        <v>62</v>
      </c>
      <c r="C14" s="144" t="s">
        <v>254</v>
      </c>
      <c r="D14" s="193">
        <v>21</v>
      </c>
      <c r="E14" s="193" t="str">
        <f t="shared" si="0"/>
        <v>Environmental</v>
      </c>
      <c r="F14" s="196" t="str">
        <f t="shared" si="1"/>
        <v>3  Unlikely</v>
      </c>
      <c r="G14" s="199" t="s">
        <v>35</v>
      </c>
      <c r="H14" s="202"/>
      <c r="I14" s="194" t="s">
        <v>392</v>
      </c>
      <c r="J14" s="203"/>
      <c r="K14" s="193"/>
    </row>
    <row r="15" spans="1:11" ht="39" x14ac:dyDescent="0.15">
      <c r="A15" s="197">
        <v>12</v>
      </c>
      <c r="B15" s="187" t="s">
        <v>62</v>
      </c>
      <c r="C15" s="144" t="s">
        <v>255</v>
      </c>
      <c r="D15" s="193">
        <v>24</v>
      </c>
      <c r="E15" s="193" t="str">
        <f t="shared" si="0"/>
        <v>Environmental</v>
      </c>
      <c r="F15" s="196" t="str">
        <f t="shared" si="1"/>
        <v>3  Unlikely</v>
      </c>
      <c r="G15" s="199"/>
      <c r="H15" s="202"/>
      <c r="I15" s="194" t="s">
        <v>392</v>
      </c>
      <c r="J15" s="203"/>
      <c r="K15" s="193"/>
    </row>
    <row r="16" spans="1:11" ht="78" x14ac:dyDescent="0.15">
      <c r="A16" s="197">
        <v>13</v>
      </c>
      <c r="B16" s="187" t="s">
        <v>256</v>
      </c>
      <c r="C16" s="144" t="s">
        <v>296</v>
      </c>
      <c r="D16" s="193">
        <v>8</v>
      </c>
      <c r="E16" s="193" t="str">
        <f t="shared" si="0"/>
        <v>Occupational health and safety</v>
      </c>
      <c r="F16" s="196" t="str">
        <f t="shared" si="1"/>
        <v>4  Possible</v>
      </c>
      <c r="G16" s="199"/>
      <c r="H16" s="202"/>
      <c r="I16" s="194" t="s">
        <v>392</v>
      </c>
      <c r="J16" s="203"/>
      <c r="K16" s="193"/>
    </row>
    <row r="17" spans="1:11" ht="52" x14ac:dyDescent="0.15">
      <c r="A17" s="197">
        <v>14</v>
      </c>
      <c r="B17" s="187" t="s">
        <v>50</v>
      </c>
      <c r="C17" s="144" t="s">
        <v>258</v>
      </c>
      <c r="D17" s="193">
        <v>8</v>
      </c>
      <c r="E17" s="193" t="str">
        <f t="shared" si="0"/>
        <v>Occupational health and safety</v>
      </c>
      <c r="F17" s="196" t="str">
        <f t="shared" si="1"/>
        <v>4  Possible</v>
      </c>
      <c r="G17" s="199"/>
      <c r="H17" s="202"/>
      <c r="I17" s="194" t="s">
        <v>392</v>
      </c>
      <c r="J17" s="203"/>
      <c r="K17" s="193"/>
    </row>
    <row r="18" spans="1:11" ht="26" x14ac:dyDescent="0.15">
      <c r="A18" s="197">
        <v>15</v>
      </c>
      <c r="B18" s="187" t="s">
        <v>50</v>
      </c>
      <c r="C18" s="144" t="s">
        <v>51</v>
      </c>
      <c r="D18" s="193">
        <v>13</v>
      </c>
      <c r="E18" s="193" t="str">
        <f t="shared" si="0"/>
        <v>Environmental</v>
      </c>
      <c r="F18" s="196" t="str">
        <f t="shared" si="1"/>
        <v>3  Unlikely</v>
      </c>
      <c r="G18" s="199"/>
      <c r="H18" s="202"/>
      <c r="I18" s="194" t="s">
        <v>392</v>
      </c>
      <c r="J18" s="203"/>
      <c r="K18" s="193"/>
    </row>
    <row r="19" spans="1:11" ht="39" x14ac:dyDescent="0.15">
      <c r="A19" s="197">
        <v>16</v>
      </c>
      <c r="B19" s="187" t="s">
        <v>50</v>
      </c>
      <c r="C19" s="144" t="s">
        <v>257</v>
      </c>
      <c r="D19" s="193">
        <v>8</v>
      </c>
      <c r="E19" s="193" t="str">
        <f t="shared" si="0"/>
        <v>Occupational health and safety</v>
      </c>
      <c r="F19" s="196" t="str">
        <f t="shared" si="1"/>
        <v>4  Possible</v>
      </c>
      <c r="G19" s="199"/>
      <c r="H19" s="202"/>
      <c r="I19" s="194" t="s">
        <v>392</v>
      </c>
      <c r="J19" s="203"/>
      <c r="K19" s="193"/>
    </row>
    <row r="20" spans="1:11" ht="26" x14ac:dyDescent="0.15">
      <c r="A20" s="197">
        <v>17</v>
      </c>
      <c r="B20" s="187" t="s">
        <v>52</v>
      </c>
      <c r="C20" s="144" t="s">
        <v>260</v>
      </c>
      <c r="D20" s="193">
        <v>28</v>
      </c>
      <c r="E20" s="193" t="str">
        <f t="shared" si="0"/>
        <v>Environmental</v>
      </c>
      <c r="F20" s="196" t="str">
        <f t="shared" si="1"/>
        <v>3  Unlikely</v>
      </c>
      <c r="G20" s="199"/>
      <c r="H20" s="202"/>
      <c r="I20" s="194" t="s">
        <v>392</v>
      </c>
      <c r="J20" s="203"/>
      <c r="K20" s="193"/>
    </row>
    <row r="21" spans="1:11" ht="39" x14ac:dyDescent="0.15">
      <c r="A21" s="197">
        <v>18</v>
      </c>
      <c r="B21" s="187" t="s">
        <v>261</v>
      </c>
      <c r="C21" s="144" t="s">
        <v>298</v>
      </c>
      <c r="D21" s="193">
        <v>24</v>
      </c>
      <c r="E21" s="193" t="str">
        <f t="shared" si="0"/>
        <v>Environmental</v>
      </c>
      <c r="F21" s="196" t="str">
        <f t="shared" si="1"/>
        <v>3  Unlikely</v>
      </c>
      <c r="G21" s="199"/>
      <c r="H21" s="202"/>
      <c r="I21" s="194" t="s">
        <v>392</v>
      </c>
      <c r="J21" s="203"/>
      <c r="K21" s="193"/>
    </row>
    <row r="22" spans="1:11" ht="26" x14ac:dyDescent="0.15">
      <c r="A22" s="197">
        <v>19</v>
      </c>
      <c r="B22" s="187" t="s">
        <v>261</v>
      </c>
      <c r="C22" s="144" t="s">
        <v>297</v>
      </c>
      <c r="D22" s="193">
        <v>24</v>
      </c>
      <c r="E22" s="193" t="str">
        <f t="shared" si="0"/>
        <v>Environmental</v>
      </c>
      <c r="F22" s="196" t="str">
        <f t="shared" si="1"/>
        <v>3  Unlikely</v>
      </c>
      <c r="G22" s="199"/>
      <c r="H22" s="202"/>
      <c r="I22" s="194" t="s">
        <v>392</v>
      </c>
      <c r="J22" s="203"/>
      <c r="K22" s="193"/>
    </row>
    <row r="23" spans="1:11" ht="39" x14ac:dyDescent="0.15">
      <c r="A23" s="197">
        <v>20</v>
      </c>
      <c r="B23" s="187" t="s">
        <v>262</v>
      </c>
      <c r="C23" s="144" t="s">
        <v>263</v>
      </c>
      <c r="D23" s="193">
        <v>28</v>
      </c>
      <c r="E23" s="193" t="str">
        <f t="shared" si="0"/>
        <v>Environmental</v>
      </c>
      <c r="F23" s="196" t="str">
        <f t="shared" si="1"/>
        <v>3  Unlikely</v>
      </c>
      <c r="G23" s="199"/>
      <c r="H23" s="202"/>
      <c r="I23" s="194" t="s">
        <v>392</v>
      </c>
      <c r="J23" s="203"/>
      <c r="K23" s="193"/>
    </row>
    <row r="24" spans="1:11" ht="39" x14ac:dyDescent="0.15">
      <c r="A24" s="197">
        <v>21</v>
      </c>
      <c r="B24" s="187" t="s">
        <v>262</v>
      </c>
      <c r="C24" s="144" t="s">
        <v>373</v>
      </c>
      <c r="D24" s="193">
        <v>28</v>
      </c>
      <c r="E24" s="193" t="str">
        <f t="shared" si="0"/>
        <v>Environmental</v>
      </c>
      <c r="F24" s="196" t="str">
        <f t="shared" si="1"/>
        <v>3  Unlikely</v>
      </c>
      <c r="G24" s="199"/>
      <c r="H24" s="202"/>
      <c r="I24" s="194" t="s">
        <v>392</v>
      </c>
      <c r="J24" s="203"/>
      <c r="K24" s="193"/>
    </row>
    <row r="25" spans="1:11" ht="39" x14ac:dyDescent="0.15">
      <c r="A25" s="197">
        <v>22</v>
      </c>
      <c r="B25" s="187" t="s">
        <v>262</v>
      </c>
      <c r="C25" s="144" t="s">
        <v>264</v>
      </c>
      <c r="D25" s="193">
        <v>28</v>
      </c>
      <c r="E25" s="193" t="str">
        <f t="shared" si="0"/>
        <v>Environmental</v>
      </c>
      <c r="F25" s="196" t="str">
        <f t="shared" si="1"/>
        <v>3  Unlikely</v>
      </c>
      <c r="G25" s="199"/>
      <c r="H25" s="202"/>
      <c r="I25" s="194" t="s">
        <v>392</v>
      </c>
      <c r="J25" s="203"/>
      <c r="K25" s="193"/>
    </row>
    <row r="26" spans="1:11" ht="65" x14ac:dyDescent="0.15">
      <c r="A26" s="197">
        <v>23</v>
      </c>
      <c r="B26" s="187" t="s">
        <v>262</v>
      </c>
      <c r="C26" s="144" t="s">
        <v>265</v>
      </c>
      <c r="D26" s="193">
        <v>25</v>
      </c>
      <c r="E26" s="193" t="str">
        <f t="shared" si="0"/>
        <v>Environmental</v>
      </c>
      <c r="F26" s="196" t="str">
        <f t="shared" si="1"/>
        <v>3  Unlikely</v>
      </c>
      <c r="G26" s="199"/>
      <c r="H26" s="202"/>
      <c r="I26" s="194" t="s">
        <v>392</v>
      </c>
      <c r="J26" s="203"/>
      <c r="K26" s="193"/>
    </row>
    <row r="27" spans="1:11" ht="39" x14ac:dyDescent="0.15">
      <c r="A27" s="197">
        <v>24</v>
      </c>
      <c r="B27" s="187" t="s">
        <v>262</v>
      </c>
      <c r="C27" s="144" t="s">
        <v>266</v>
      </c>
      <c r="D27" s="193">
        <v>25</v>
      </c>
      <c r="E27" s="193" t="str">
        <f t="shared" si="0"/>
        <v>Environmental</v>
      </c>
      <c r="F27" s="196" t="str">
        <f t="shared" si="1"/>
        <v>3  Unlikely</v>
      </c>
      <c r="G27" s="199"/>
      <c r="H27" s="202"/>
      <c r="I27" s="194" t="s">
        <v>392</v>
      </c>
      <c r="J27" s="203"/>
      <c r="K27" s="193"/>
    </row>
    <row r="28" spans="1:11" ht="52" x14ac:dyDescent="0.15">
      <c r="A28" s="197">
        <v>25</v>
      </c>
      <c r="B28" s="187" t="s">
        <v>262</v>
      </c>
      <c r="C28" s="144" t="s">
        <v>267</v>
      </c>
      <c r="D28" s="193">
        <v>25</v>
      </c>
      <c r="E28" s="193" t="str">
        <f t="shared" si="0"/>
        <v>Environmental</v>
      </c>
      <c r="F28" s="196" t="str">
        <f t="shared" si="1"/>
        <v>3  Unlikely</v>
      </c>
      <c r="G28" s="199"/>
      <c r="H28" s="202"/>
      <c r="I28" s="194" t="s">
        <v>392</v>
      </c>
      <c r="J28" s="203"/>
      <c r="K28" s="193"/>
    </row>
    <row r="29" spans="1:11" ht="39" x14ac:dyDescent="0.15">
      <c r="A29" s="197">
        <v>26</v>
      </c>
      <c r="B29" s="187" t="s">
        <v>262</v>
      </c>
      <c r="C29" s="144" t="s">
        <v>25</v>
      </c>
      <c r="D29" s="193">
        <v>25</v>
      </c>
      <c r="E29" s="193" t="str">
        <f t="shared" si="0"/>
        <v>Environmental</v>
      </c>
      <c r="F29" s="196" t="str">
        <f t="shared" si="1"/>
        <v>3  Unlikely</v>
      </c>
      <c r="G29" s="199"/>
      <c r="H29" s="202"/>
      <c r="I29" s="194" t="s">
        <v>392</v>
      </c>
      <c r="J29" s="203"/>
      <c r="K29" s="193"/>
    </row>
    <row r="30" spans="1:11" ht="52" x14ac:dyDescent="0.15">
      <c r="A30" s="197">
        <v>27</v>
      </c>
      <c r="B30" s="187" t="s">
        <v>269</v>
      </c>
      <c r="C30" s="144" t="s">
        <v>366</v>
      </c>
      <c r="D30" s="193">
        <v>8</v>
      </c>
      <c r="E30" s="193" t="str">
        <f t="shared" si="0"/>
        <v>Occupational health and safety</v>
      </c>
      <c r="F30" s="196" t="str">
        <f t="shared" si="1"/>
        <v>4  Possible</v>
      </c>
      <c r="G30" s="199"/>
      <c r="H30" s="202"/>
      <c r="I30" s="194" t="s">
        <v>392</v>
      </c>
      <c r="J30" s="203"/>
      <c r="K30" s="193"/>
    </row>
    <row r="31" spans="1:11" ht="39" x14ac:dyDescent="0.15">
      <c r="A31" s="197">
        <v>28</v>
      </c>
      <c r="B31" s="187" t="s">
        <v>269</v>
      </c>
      <c r="C31" s="144" t="s">
        <v>374</v>
      </c>
      <c r="D31" s="193">
        <v>8</v>
      </c>
      <c r="E31" s="193" t="str">
        <f t="shared" si="0"/>
        <v>Occupational health and safety</v>
      </c>
      <c r="F31" s="196" t="str">
        <f t="shared" si="1"/>
        <v>4  Possible</v>
      </c>
      <c r="G31" s="199"/>
      <c r="H31" s="202"/>
      <c r="I31" s="194" t="s">
        <v>392</v>
      </c>
      <c r="J31" s="203"/>
      <c r="K31" s="193"/>
    </row>
    <row r="32" spans="1:11" ht="39" x14ac:dyDescent="0.15">
      <c r="A32" s="197">
        <v>29</v>
      </c>
      <c r="B32" s="187" t="s">
        <v>269</v>
      </c>
      <c r="C32" s="144" t="s">
        <v>367</v>
      </c>
      <c r="D32" s="193">
        <v>8</v>
      </c>
      <c r="E32" s="193" t="str">
        <f t="shared" si="0"/>
        <v>Occupational health and safety</v>
      </c>
      <c r="F32" s="196" t="str">
        <f t="shared" si="1"/>
        <v>4  Possible</v>
      </c>
      <c r="G32" s="199"/>
      <c r="H32" s="202"/>
      <c r="I32" s="194" t="s">
        <v>392</v>
      </c>
      <c r="J32" s="203"/>
      <c r="K32" s="193"/>
    </row>
    <row r="33" spans="1:11" ht="52" x14ac:dyDescent="0.15">
      <c r="A33" s="197">
        <v>30</v>
      </c>
      <c r="B33" s="187" t="s">
        <v>269</v>
      </c>
      <c r="C33" s="144" t="s">
        <v>268</v>
      </c>
      <c r="D33" s="193">
        <v>8</v>
      </c>
      <c r="E33" s="193" t="str">
        <f t="shared" si="0"/>
        <v>Occupational health and safety</v>
      </c>
      <c r="F33" s="196" t="str">
        <f t="shared" si="1"/>
        <v>4  Possible</v>
      </c>
      <c r="G33" s="199"/>
      <c r="H33" s="202"/>
      <c r="I33" s="194" t="s">
        <v>392</v>
      </c>
      <c r="J33" s="203"/>
      <c r="K33" s="193"/>
    </row>
    <row r="34" spans="1:11" ht="52" x14ac:dyDescent="0.15">
      <c r="A34" s="197">
        <v>31</v>
      </c>
      <c r="B34" s="187" t="s">
        <v>247</v>
      </c>
      <c r="C34" s="144" t="s">
        <v>368</v>
      </c>
      <c r="D34" s="193">
        <v>28</v>
      </c>
      <c r="E34" s="193" t="str">
        <f t="shared" si="0"/>
        <v>Environmental</v>
      </c>
      <c r="F34" s="196" t="str">
        <f t="shared" si="1"/>
        <v>3  Unlikely</v>
      </c>
      <c r="G34" s="199"/>
      <c r="H34" s="202"/>
      <c r="I34" s="194" t="s">
        <v>392</v>
      </c>
      <c r="J34" s="203"/>
      <c r="K34" s="193"/>
    </row>
    <row r="35" spans="1:11" ht="39" x14ac:dyDescent="0.15">
      <c r="A35" s="197">
        <v>32</v>
      </c>
      <c r="B35" s="187" t="s">
        <v>247</v>
      </c>
      <c r="C35" s="144" t="s">
        <v>270</v>
      </c>
      <c r="D35" s="193">
        <v>28</v>
      </c>
      <c r="E35" s="193" t="str">
        <f t="shared" si="0"/>
        <v>Environmental</v>
      </c>
      <c r="F35" s="196" t="str">
        <f t="shared" si="1"/>
        <v>3  Unlikely</v>
      </c>
      <c r="G35" s="199"/>
      <c r="H35" s="202"/>
      <c r="I35" s="194" t="s">
        <v>392</v>
      </c>
      <c r="J35" s="204"/>
      <c r="K35" s="195"/>
    </row>
    <row r="36" spans="1:11" ht="39" x14ac:dyDescent="0.15">
      <c r="A36" s="197">
        <v>33</v>
      </c>
      <c r="B36" s="187" t="s">
        <v>247</v>
      </c>
      <c r="C36" s="144" t="s">
        <v>33</v>
      </c>
      <c r="D36" s="193">
        <v>28</v>
      </c>
      <c r="E36" s="193" t="str">
        <f t="shared" si="0"/>
        <v>Environmental</v>
      </c>
      <c r="F36" s="196" t="str">
        <f t="shared" si="1"/>
        <v>3  Unlikely</v>
      </c>
      <c r="G36" s="199"/>
      <c r="H36" s="202"/>
      <c r="I36" s="194" t="s">
        <v>392</v>
      </c>
      <c r="J36" s="203"/>
      <c r="K36" s="193"/>
    </row>
    <row r="37" spans="1:11" ht="65" x14ac:dyDescent="0.15">
      <c r="A37" s="197">
        <v>34</v>
      </c>
      <c r="B37" s="187" t="s">
        <v>272</v>
      </c>
      <c r="C37" s="144" t="s">
        <v>271</v>
      </c>
      <c r="D37" s="193">
        <v>26</v>
      </c>
      <c r="E37" s="193" t="str">
        <f t="shared" si="0"/>
        <v>Environmental</v>
      </c>
      <c r="F37" s="196" t="str">
        <f t="shared" si="1"/>
        <v>3  Unlikely</v>
      </c>
      <c r="G37" s="199"/>
      <c r="H37" s="202"/>
      <c r="I37" s="194" t="s">
        <v>392</v>
      </c>
      <c r="J37" s="203"/>
      <c r="K37" s="193"/>
    </row>
    <row r="38" spans="1:11" ht="78" x14ac:dyDescent="0.15">
      <c r="A38" s="197">
        <v>35</v>
      </c>
      <c r="B38" s="187" t="s">
        <v>272</v>
      </c>
      <c r="C38" s="144" t="s">
        <v>273</v>
      </c>
      <c r="D38" s="193">
        <v>26</v>
      </c>
      <c r="E38" s="193" t="str">
        <f t="shared" si="0"/>
        <v>Environmental</v>
      </c>
      <c r="F38" s="196" t="str">
        <f t="shared" si="1"/>
        <v>3  Unlikely</v>
      </c>
      <c r="G38" s="199"/>
      <c r="H38" s="202"/>
      <c r="I38" s="194" t="s">
        <v>392</v>
      </c>
      <c r="J38" s="203"/>
      <c r="K38" s="193"/>
    </row>
    <row r="39" spans="1:11" ht="39" x14ac:dyDescent="0.15">
      <c r="A39" s="197">
        <v>36</v>
      </c>
      <c r="B39" s="187" t="s">
        <v>274</v>
      </c>
      <c r="C39" s="144" t="s">
        <v>375</v>
      </c>
      <c r="D39" s="193">
        <v>8</v>
      </c>
      <c r="E39" s="193" t="str">
        <f t="shared" si="0"/>
        <v>Occupational health and safety</v>
      </c>
      <c r="F39" s="196" t="str">
        <f t="shared" si="1"/>
        <v>4  Possible</v>
      </c>
      <c r="G39" s="199"/>
      <c r="H39" s="202"/>
      <c r="I39" s="194" t="s">
        <v>392</v>
      </c>
      <c r="J39" s="203"/>
      <c r="K39" s="193"/>
    </row>
    <row r="40" spans="1:11" ht="78" x14ac:dyDescent="0.15">
      <c r="A40" s="197">
        <v>37</v>
      </c>
      <c r="B40" s="187" t="s">
        <v>63</v>
      </c>
      <c r="C40" s="144" t="s">
        <v>275</v>
      </c>
      <c r="D40" s="193">
        <v>4</v>
      </c>
      <c r="E40" s="193" t="str">
        <f t="shared" si="0"/>
        <v>Human</v>
      </c>
      <c r="F40" s="196" t="str">
        <f t="shared" si="1"/>
        <v>4  Possible</v>
      </c>
      <c r="G40" s="199"/>
      <c r="H40" s="202"/>
      <c r="I40" s="194" t="s">
        <v>392</v>
      </c>
      <c r="J40" s="203"/>
      <c r="K40" s="193"/>
    </row>
    <row r="41" spans="1:11" ht="78" x14ac:dyDescent="0.15">
      <c r="A41" s="197">
        <v>38</v>
      </c>
      <c r="B41" s="187" t="s">
        <v>63</v>
      </c>
      <c r="C41" s="144" t="s">
        <v>369</v>
      </c>
      <c r="D41" s="193">
        <v>3</v>
      </c>
      <c r="E41" s="193" t="str">
        <f t="shared" si="0"/>
        <v>Human</v>
      </c>
      <c r="F41" s="196" t="str">
        <f t="shared" si="1"/>
        <v>6  Very Likely</v>
      </c>
      <c r="G41" s="199"/>
      <c r="H41" s="202"/>
      <c r="I41" s="194" t="s">
        <v>392</v>
      </c>
      <c r="J41" s="204"/>
      <c r="K41" s="193"/>
    </row>
    <row r="42" spans="1:11" ht="65" x14ac:dyDescent="0.15">
      <c r="A42" s="197">
        <v>39</v>
      </c>
      <c r="B42" s="187" t="s">
        <v>63</v>
      </c>
      <c r="C42" s="144" t="s">
        <v>276</v>
      </c>
      <c r="D42" s="193">
        <v>6</v>
      </c>
      <c r="E42" s="193" t="str">
        <f t="shared" si="0"/>
        <v>Technological</v>
      </c>
      <c r="F42" s="196" t="str">
        <f t="shared" si="1"/>
        <v>5  Likely</v>
      </c>
      <c r="G42" s="199"/>
      <c r="H42" s="202"/>
      <c r="I42" s="194" t="s">
        <v>392</v>
      </c>
      <c r="J42" s="203"/>
      <c r="K42" s="193"/>
    </row>
    <row r="43" spans="1:11" ht="26" x14ac:dyDescent="0.15">
      <c r="A43" s="197">
        <v>40</v>
      </c>
      <c r="B43" s="187" t="s">
        <v>63</v>
      </c>
      <c r="C43" s="144" t="s">
        <v>49</v>
      </c>
      <c r="D43" s="193">
        <v>12</v>
      </c>
      <c r="E43" s="193" t="str">
        <f t="shared" si="0"/>
        <v>Environmental</v>
      </c>
      <c r="F43" s="196" t="str">
        <f t="shared" si="1"/>
        <v>3  Unlikely</v>
      </c>
      <c r="G43" s="199"/>
      <c r="H43" s="202"/>
      <c r="I43" s="194" t="s">
        <v>392</v>
      </c>
      <c r="J43" s="203"/>
      <c r="K43" s="193"/>
    </row>
    <row r="44" spans="1:11" ht="26" x14ac:dyDescent="0.15">
      <c r="A44" s="197">
        <v>41</v>
      </c>
      <c r="B44" s="187" t="s">
        <v>63</v>
      </c>
      <c r="C44" s="144" t="s">
        <v>277</v>
      </c>
      <c r="D44" s="193">
        <v>12</v>
      </c>
      <c r="E44" s="193" t="str">
        <f t="shared" si="0"/>
        <v>Environmental</v>
      </c>
      <c r="F44" s="196" t="str">
        <f t="shared" si="1"/>
        <v>3  Unlikely</v>
      </c>
      <c r="G44" s="199"/>
      <c r="H44" s="202"/>
      <c r="I44" s="194" t="s">
        <v>392</v>
      </c>
      <c r="J44" s="203"/>
      <c r="K44" s="193"/>
    </row>
    <row r="45" spans="1:11" ht="26" x14ac:dyDescent="0.15">
      <c r="A45" s="197">
        <v>42</v>
      </c>
      <c r="B45" s="187" t="s">
        <v>278</v>
      </c>
      <c r="C45" s="144" t="s">
        <v>208</v>
      </c>
      <c r="D45" s="193">
        <v>28</v>
      </c>
      <c r="E45" s="193" t="str">
        <f t="shared" si="0"/>
        <v>Environmental</v>
      </c>
      <c r="F45" s="196" t="str">
        <f t="shared" si="1"/>
        <v>3  Unlikely</v>
      </c>
      <c r="G45" s="199"/>
      <c r="H45" s="202"/>
      <c r="I45" s="194" t="s">
        <v>392</v>
      </c>
      <c r="J45" s="203"/>
      <c r="K45" s="193"/>
    </row>
    <row r="46" spans="1:11" ht="26" x14ac:dyDescent="0.15">
      <c r="A46" s="197">
        <v>43</v>
      </c>
      <c r="B46" s="187" t="s">
        <v>278</v>
      </c>
      <c r="C46" s="144" t="s">
        <v>377</v>
      </c>
      <c r="D46" s="193">
        <v>28</v>
      </c>
      <c r="E46" s="193" t="str">
        <f t="shared" si="0"/>
        <v>Environmental</v>
      </c>
      <c r="F46" s="196" t="str">
        <f t="shared" si="1"/>
        <v>3  Unlikely</v>
      </c>
      <c r="G46" s="199"/>
      <c r="H46" s="202"/>
      <c r="I46" s="194" t="s">
        <v>392</v>
      </c>
      <c r="J46" s="203"/>
      <c r="K46" s="193"/>
    </row>
    <row r="47" spans="1:11" ht="52" x14ac:dyDescent="0.15">
      <c r="A47" s="197">
        <v>44</v>
      </c>
      <c r="B47" s="187" t="s">
        <v>278</v>
      </c>
      <c r="C47" s="144" t="s">
        <v>376</v>
      </c>
      <c r="D47" s="195">
        <v>24</v>
      </c>
      <c r="E47" s="193" t="str">
        <f t="shared" si="0"/>
        <v>Environmental</v>
      </c>
      <c r="F47" s="196" t="str">
        <f t="shared" si="1"/>
        <v>3  Unlikely</v>
      </c>
      <c r="G47" s="200"/>
      <c r="H47" s="202"/>
      <c r="I47" s="194" t="s">
        <v>392</v>
      </c>
      <c r="J47" s="203"/>
      <c r="K47" s="195"/>
    </row>
    <row r="48" spans="1:11" ht="52" x14ac:dyDescent="0.15">
      <c r="A48" s="197">
        <v>45</v>
      </c>
      <c r="B48" s="187" t="s">
        <v>280</v>
      </c>
      <c r="C48" s="144" t="s">
        <v>279</v>
      </c>
      <c r="D48" s="193">
        <v>8</v>
      </c>
      <c r="E48" s="193" t="str">
        <f t="shared" si="0"/>
        <v>Occupational health and safety</v>
      </c>
      <c r="F48" s="196" t="str">
        <f t="shared" si="1"/>
        <v>4  Possible</v>
      </c>
      <c r="G48" s="199"/>
      <c r="H48" s="202"/>
      <c r="I48" s="194" t="s">
        <v>392</v>
      </c>
      <c r="J48" s="203"/>
      <c r="K48" s="193"/>
    </row>
    <row r="49" spans="1:11" ht="52" x14ac:dyDescent="0.15">
      <c r="A49" s="197">
        <v>46</v>
      </c>
      <c r="B49" s="187" t="s">
        <v>280</v>
      </c>
      <c r="C49" s="144" t="s">
        <v>378</v>
      </c>
      <c r="D49" s="193">
        <v>8</v>
      </c>
      <c r="E49" s="193" t="str">
        <f t="shared" si="0"/>
        <v>Occupational health and safety</v>
      </c>
      <c r="F49" s="196" t="str">
        <f t="shared" si="1"/>
        <v>4  Possible</v>
      </c>
      <c r="G49" s="199"/>
      <c r="H49" s="202"/>
      <c r="I49" s="194" t="s">
        <v>392</v>
      </c>
      <c r="J49" s="203"/>
      <c r="K49" s="193"/>
    </row>
    <row r="50" spans="1:11" ht="78" x14ac:dyDescent="0.15">
      <c r="A50" s="197">
        <v>47</v>
      </c>
      <c r="B50" s="187" t="s">
        <v>281</v>
      </c>
      <c r="C50" s="144" t="s">
        <v>370</v>
      </c>
      <c r="D50" s="193">
        <v>28</v>
      </c>
      <c r="E50" s="193" t="str">
        <f t="shared" si="0"/>
        <v>Environmental</v>
      </c>
      <c r="F50" s="196" t="str">
        <f t="shared" si="1"/>
        <v>3  Unlikely</v>
      </c>
      <c r="G50" s="199"/>
      <c r="H50" s="202"/>
      <c r="I50" s="194" t="s">
        <v>392</v>
      </c>
      <c r="J50" s="203"/>
      <c r="K50" s="193"/>
    </row>
    <row r="51" spans="1:11" ht="65" x14ac:dyDescent="0.15">
      <c r="A51" s="197">
        <v>48</v>
      </c>
      <c r="B51" s="187" t="s">
        <v>281</v>
      </c>
      <c r="C51" s="144" t="s">
        <v>282</v>
      </c>
      <c r="D51" s="193">
        <v>28</v>
      </c>
      <c r="E51" s="193" t="str">
        <f t="shared" si="0"/>
        <v>Environmental</v>
      </c>
      <c r="F51" s="196" t="str">
        <f t="shared" si="1"/>
        <v>3  Unlikely</v>
      </c>
      <c r="G51" s="199"/>
      <c r="H51" s="202"/>
      <c r="I51" s="194" t="s">
        <v>392</v>
      </c>
      <c r="J51" s="203"/>
      <c r="K51" s="193"/>
    </row>
    <row r="52" spans="1:11" ht="78" x14ac:dyDescent="0.15">
      <c r="A52" s="197">
        <v>49</v>
      </c>
      <c r="B52" s="187" t="s">
        <v>285</v>
      </c>
      <c r="C52" s="144" t="s">
        <v>371</v>
      </c>
      <c r="D52" s="193">
        <v>8</v>
      </c>
      <c r="E52" s="193" t="str">
        <f t="shared" si="0"/>
        <v>Occupational health and safety</v>
      </c>
      <c r="F52" s="196" t="str">
        <f t="shared" si="1"/>
        <v>4  Possible</v>
      </c>
      <c r="G52" s="199"/>
      <c r="H52" s="202"/>
      <c r="I52" s="194" t="s">
        <v>392</v>
      </c>
      <c r="J52" s="203"/>
      <c r="K52" s="193"/>
    </row>
    <row r="53" spans="1:11" ht="78" x14ac:dyDescent="0.15">
      <c r="A53" s="197">
        <v>50</v>
      </c>
      <c r="B53" s="187" t="s">
        <v>285</v>
      </c>
      <c r="C53" s="144" t="s">
        <v>283</v>
      </c>
      <c r="D53" s="193">
        <v>28</v>
      </c>
      <c r="E53" s="193" t="str">
        <f t="shared" si="0"/>
        <v>Environmental</v>
      </c>
      <c r="F53" s="196" t="str">
        <f t="shared" si="1"/>
        <v>3  Unlikely</v>
      </c>
      <c r="G53" s="199"/>
      <c r="H53" s="202"/>
      <c r="I53" s="194" t="s">
        <v>392</v>
      </c>
      <c r="J53" s="203"/>
      <c r="K53" s="193"/>
    </row>
    <row r="54" spans="1:11" ht="39" x14ac:dyDescent="0.15">
      <c r="A54" s="197">
        <v>51</v>
      </c>
      <c r="B54" s="187" t="s">
        <v>285</v>
      </c>
      <c r="C54" s="144" t="s">
        <v>284</v>
      </c>
      <c r="D54" s="193">
        <v>28</v>
      </c>
      <c r="E54" s="193" t="str">
        <f t="shared" si="0"/>
        <v>Environmental</v>
      </c>
      <c r="F54" s="196" t="str">
        <f t="shared" si="1"/>
        <v>3  Unlikely</v>
      </c>
      <c r="G54" s="199"/>
      <c r="H54" s="202"/>
      <c r="I54" s="194" t="s">
        <v>392</v>
      </c>
      <c r="J54" s="203"/>
      <c r="K54" s="193"/>
    </row>
    <row r="55" spans="1:11" ht="78" x14ac:dyDescent="0.15">
      <c r="A55" s="197">
        <v>52</v>
      </c>
      <c r="B55" s="187" t="s">
        <v>287</v>
      </c>
      <c r="C55" s="144" t="s">
        <v>286</v>
      </c>
      <c r="D55" s="193">
        <v>28</v>
      </c>
      <c r="E55" s="193" t="str">
        <f t="shared" si="0"/>
        <v>Environmental</v>
      </c>
      <c r="F55" s="196" t="str">
        <f t="shared" si="1"/>
        <v>3  Unlikely</v>
      </c>
      <c r="G55" s="199"/>
      <c r="H55" s="202"/>
      <c r="I55" s="194" t="s">
        <v>392</v>
      </c>
      <c r="J55" s="203"/>
      <c r="K55" s="193"/>
    </row>
    <row r="56" spans="1:11" ht="39" x14ac:dyDescent="0.15">
      <c r="A56" s="197">
        <v>53</v>
      </c>
      <c r="B56" s="187" t="s">
        <v>287</v>
      </c>
      <c r="C56" s="144" t="s">
        <v>379</v>
      </c>
      <c r="D56" s="193">
        <v>28</v>
      </c>
      <c r="E56" s="193" t="str">
        <f t="shared" si="0"/>
        <v>Environmental</v>
      </c>
      <c r="F56" s="196" t="str">
        <f t="shared" si="1"/>
        <v>3  Unlikely</v>
      </c>
      <c r="G56" s="199"/>
      <c r="H56" s="202"/>
      <c r="I56" s="194" t="s">
        <v>392</v>
      </c>
      <c r="J56" s="203"/>
      <c r="K56" s="193"/>
    </row>
    <row r="57" spans="1:11" ht="39" x14ac:dyDescent="0.15">
      <c r="A57" s="197">
        <v>54</v>
      </c>
      <c r="B57" s="187" t="s">
        <v>38</v>
      </c>
      <c r="C57" s="144" t="s">
        <v>288</v>
      </c>
      <c r="D57" s="193">
        <v>8</v>
      </c>
      <c r="E57" s="193" t="str">
        <f t="shared" si="0"/>
        <v>Occupational health and safety</v>
      </c>
      <c r="F57" s="196" t="str">
        <f t="shared" si="1"/>
        <v>4  Possible</v>
      </c>
      <c r="G57" s="199"/>
      <c r="H57" s="202"/>
      <c r="I57" s="194" t="s">
        <v>392</v>
      </c>
      <c r="J57" s="203"/>
      <c r="K57" s="193"/>
    </row>
    <row r="58" spans="1:11" ht="39" x14ac:dyDescent="0.15">
      <c r="A58" s="197">
        <v>55</v>
      </c>
      <c r="B58" s="187" t="s">
        <v>38</v>
      </c>
      <c r="C58" s="144" t="s">
        <v>289</v>
      </c>
      <c r="D58" s="193">
        <v>27</v>
      </c>
      <c r="E58" s="193" t="str">
        <f t="shared" si="0"/>
        <v>Environmental</v>
      </c>
      <c r="F58" s="196" t="str">
        <f t="shared" si="1"/>
        <v>3  Unlikely</v>
      </c>
      <c r="G58" s="199"/>
      <c r="H58" s="202"/>
      <c r="I58" s="194" t="s">
        <v>392</v>
      </c>
      <c r="J58" s="203"/>
      <c r="K58" s="193"/>
    </row>
    <row r="59" spans="1:11" ht="52" x14ac:dyDescent="0.15">
      <c r="A59" s="197">
        <v>56</v>
      </c>
      <c r="B59" s="187" t="s">
        <v>38</v>
      </c>
      <c r="C59" s="144" t="s">
        <v>37</v>
      </c>
      <c r="D59" s="193">
        <v>28</v>
      </c>
      <c r="E59" s="193" t="str">
        <f t="shared" si="0"/>
        <v>Environmental</v>
      </c>
      <c r="F59" s="196" t="str">
        <f t="shared" si="1"/>
        <v>3  Unlikely</v>
      </c>
      <c r="G59" s="199"/>
      <c r="H59" s="202"/>
      <c r="I59" s="194" t="s">
        <v>392</v>
      </c>
      <c r="J59" s="203"/>
      <c r="K59" s="193"/>
    </row>
    <row r="60" spans="1:11" ht="91" x14ac:dyDescent="0.15">
      <c r="A60" s="197">
        <v>57</v>
      </c>
      <c r="B60" s="187" t="s">
        <v>39</v>
      </c>
      <c r="C60" s="144" t="s">
        <v>380</v>
      </c>
      <c r="D60" s="193">
        <v>7</v>
      </c>
      <c r="E60" s="193" t="str">
        <f t="shared" si="0"/>
        <v>Security</v>
      </c>
      <c r="F60" s="196" t="str">
        <f t="shared" si="1"/>
        <v>5  Likely</v>
      </c>
      <c r="G60" s="199"/>
      <c r="H60" s="202"/>
      <c r="I60" s="194" t="s">
        <v>392</v>
      </c>
      <c r="J60" s="203"/>
      <c r="K60" s="193"/>
    </row>
    <row r="61" spans="1:11" ht="78" x14ac:dyDescent="0.15">
      <c r="A61" s="197">
        <v>58</v>
      </c>
      <c r="B61" s="187" t="s">
        <v>39</v>
      </c>
      <c r="C61" s="144" t="s">
        <v>381</v>
      </c>
      <c r="D61" s="193">
        <v>7</v>
      </c>
      <c r="E61" s="193" t="str">
        <f t="shared" si="0"/>
        <v>Security</v>
      </c>
      <c r="F61" s="196" t="str">
        <f t="shared" si="1"/>
        <v>5  Likely</v>
      </c>
      <c r="G61" s="199"/>
      <c r="H61" s="202"/>
      <c r="I61" s="194" t="s">
        <v>392</v>
      </c>
      <c r="J61" s="203"/>
      <c r="K61" s="193"/>
    </row>
    <row r="62" spans="1:11" ht="78" x14ac:dyDescent="0.15">
      <c r="A62" s="197">
        <v>59</v>
      </c>
      <c r="B62" s="187" t="s">
        <v>39</v>
      </c>
      <c r="C62" s="144" t="s">
        <v>382</v>
      </c>
      <c r="D62" s="193">
        <v>7</v>
      </c>
      <c r="E62" s="193" t="str">
        <f t="shared" si="0"/>
        <v>Security</v>
      </c>
      <c r="F62" s="196" t="str">
        <f t="shared" si="1"/>
        <v>5  Likely</v>
      </c>
      <c r="G62" s="199"/>
      <c r="H62" s="202"/>
      <c r="I62" s="194" t="s">
        <v>392</v>
      </c>
      <c r="J62" s="203"/>
      <c r="K62" s="193"/>
    </row>
    <row r="63" spans="1:11" ht="26" x14ac:dyDescent="0.15">
      <c r="A63" s="197">
        <v>60</v>
      </c>
      <c r="B63" s="187" t="s">
        <v>39</v>
      </c>
      <c r="C63" s="144" t="s">
        <v>383</v>
      </c>
      <c r="D63" s="193">
        <v>7</v>
      </c>
      <c r="E63" s="193" t="str">
        <f t="shared" si="0"/>
        <v>Security</v>
      </c>
      <c r="F63" s="196" t="str">
        <f t="shared" si="1"/>
        <v>5  Likely</v>
      </c>
      <c r="G63" s="199"/>
      <c r="H63" s="202"/>
      <c r="I63" s="194" t="s">
        <v>392</v>
      </c>
      <c r="J63" s="203"/>
      <c r="K63" s="193"/>
    </row>
    <row r="64" spans="1:11" ht="39" x14ac:dyDescent="0.15">
      <c r="A64" s="197">
        <v>61</v>
      </c>
      <c r="B64" s="187" t="s">
        <v>42</v>
      </c>
      <c r="C64" s="144" t="s">
        <v>40</v>
      </c>
      <c r="D64" s="193">
        <v>16</v>
      </c>
      <c r="E64" s="193" t="str">
        <f t="shared" si="0"/>
        <v>Environmental</v>
      </c>
      <c r="F64" s="196" t="str">
        <f t="shared" si="1"/>
        <v>3  Unlikely</v>
      </c>
      <c r="G64" s="199"/>
      <c r="H64" s="202"/>
      <c r="I64" s="194" t="s">
        <v>392</v>
      </c>
      <c r="J64" s="203"/>
      <c r="K64" s="193"/>
    </row>
    <row r="65" spans="1:11" ht="39" x14ac:dyDescent="0.15">
      <c r="A65" s="197">
        <v>62</v>
      </c>
      <c r="B65" s="187" t="s">
        <v>42</v>
      </c>
      <c r="C65" s="144" t="s">
        <v>41</v>
      </c>
      <c r="D65" s="193">
        <v>16</v>
      </c>
      <c r="E65" s="193" t="str">
        <f t="shared" si="0"/>
        <v>Environmental</v>
      </c>
      <c r="F65" s="196" t="str">
        <f t="shared" si="1"/>
        <v>3  Unlikely</v>
      </c>
      <c r="G65" s="199"/>
      <c r="H65" s="202"/>
      <c r="I65" s="194" t="s">
        <v>392</v>
      </c>
      <c r="J65" s="203"/>
      <c r="K65" s="193"/>
    </row>
    <row r="66" spans="1:11" ht="39" x14ac:dyDescent="0.15">
      <c r="A66" s="197">
        <v>63</v>
      </c>
      <c r="B66" s="187" t="s">
        <v>44</v>
      </c>
      <c r="C66" s="144" t="s">
        <v>43</v>
      </c>
      <c r="D66" s="193">
        <v>12</v>
      </c>
      <c r="E66" s="193" t="str">
        <f t="shared" si="0"/>
        <v>Environmental</v>
      </c>
      <c r="F66" s="196" t="str">
        <f t="shared" si="1"/>
        <v>3  Unlikely</v>
      </c>
      <c r="G66" s="199"/>
      <c r="H66" s="202"/>
      <c r="I66" s="194" t="s">
        <v>392</v>
      </c>
      <c r="J66" s="203"/>
      <c r="K66" s="193"/>
    </row>
    <row r="67" spans="1:11" ht="52" x14ac:dyDescent="0.15">
      <c r="A67" s="197">
        <v>64</v>
      </c>
      <c r="B67" s="187" t="s">
        <v>45</v>
      </c>
      <c r="C67" s="144" t="s">
        <v>384</v>
      </c>
      <c r="D67" s="193">
        <v>8</v>
      </c>
      <c r="E67" s="193" t="str">
        <f t="shared" si="0"/>
        <v>Occupational health and safety</v>
      </c>
      <c r="F67" s="196" t="str">
        <f t="shared" si="1"/>
        <v>4  Possible</v>
      </c>
      <c r="G67" s="199"/>
      <c r="H67" s="202"/>
      <c r="I67" s="194" t="s">
        <v>392</v>
      </c>
      <c r="J67" s="203"/>
      <c r="K67" s="193" t="s">
        <v>36</v>
      </c>
    </row>
    <row r="68" spans="1:11" ht="52" x14ac:dyDescent="0.15">
      <c r="A68" s="197">
        <v>65</v>
      </c>
      <c r="B68" s="187" t="s">
        <v>46</v>
      </c>
      <c r="C68" s="144" t="s">
        <v>385</v>
      </c>
      <c r="D68" s="193">
        <v>27</v>
      </c>
      <c r="E68" s="193" t="str">
        <f t="shared" si="0"/>
        <v>Environmental</v>
      </c>
      <c r="F68" s="196" t="str">
        <f t="shared" si="1"/>
        <v>3  Unlikely</v>
      </c>
      <c r="G68" s="199"/>
      <c r="H68" s="202"/>
      <c r="I68" s="194" t="s">
        <v>392</v>
      </c>
      <c r="J68" s="203"/>
      <c r="K68" s="193"/>
    </row>
    <row r="69" spans="1:11" ht="39" x14ac:dyDescent="0.15">
      <c r="A69" s="197">
        <v>66</v>
      </c>
      <c r="B69" s="187" t="s">
        <v>48</v>
      </c>
      <c r="C69" s="144" t="s">
        <v>372</v>
      </c>
      <c r="D69" s="193">
        <v>8</v>
      </c>
      <c r="E69" s="193" t="str">
        <f t="shared" ref="E69:E70" si="2">IF(D69&lt;&gt;0,VLOOKUP(D69,RiskReg,4),"")</f>
        <v>Occupational health and safety</v>
      </c>
      <c r="F69" s="196" t="str">
        <f t="shared" ref="F69:F70" si="3">IF(D69&lt;&gt;0,IF(VLOOKUP(D69,RiskReg,12)="","",VLOOKUP(D69,RiskReg,12)),"")</f>
        <v>4  Possible</v>
      </c>
      <c r="G69" s="199"/>
      <c r="H69" s="202"/>
      <c r="I69" s="194" t="s">
        <v>392</v>
      </c>
      <c r="J69" s="203"/>
      <c r="K69" s="193"/>
    </row>
    <row r="70" spans="1:11" ht="52" x14ac:dyDescent="0.15">
      <c r="A70" s="197">
        <v>67</v>
      </c>
      <c r="B70" s="187" t="s">
        <v>48</v>
      </c>
      <c r="C70" s="144" t="s">
        <v>47</v>
      </c>
      <c r="D70" s="193">
        <v>8</v>
      </c>
      <c r="E70" s="193" t="str">
        <f t="shared" si="2"/>
        <v>Occupational health and safety</v>
      </c>
      <c r="F70" s="196" t="str">
        <f t="shared" si="3"/>
        <v>4  Possible</v>
      </c>
      <c r="G70" s="199"/>
      <c r="H70" s="202"/>
      <c r="I70" s="194" t="s">
        <v>392</v>
      </c>
      <c r="J70" s="203"/>
      <c r="K70" s="193"/>
    </row>
    <row r="72" spans="1:11" x14ac:dyDescent="0.15">
      <c r="A72" s="165" t="s">
        <v>363</v>
      </c>
    </row>
    <row r="73" spans="1:11" x14ac:dyDescent="0.15">
      <c r="A73" s="246" t="s">
        <v>364</v>
      </c>
    </row>
  </sheetData>
  <phoneticPr fontId="0" type="noConversion"/>
  <conditionalFormatting sqref="F4:F70">
    <cfRule type="cellIs" dxfId="4" priority="1" stopIfTrue="1" operator="lessThan">
      <formula>4</formula>
    </cfRule>
    <cfRule type="cellIs" dxfId="3" priority="2" stopIfTrue="1" operator="between">
      <formula>4</formula>
      <formula>5</formula>
    </cfRule>
    <cfRule type="cellIs" dxfId="2" priority="3" stopIfTrue="1" operator="greaterThanOrEqual">
      <formula>6</formula>
    </cfRule>
  </conditionalFormatting>
  <conditionalFormatting sqref="H4:H65483">
    <cfRule type="cellIs" dxfId="1" priority="4" stopIfTrue="1" operator="equal">
      <formula>"A"</formula>
    </cfRule>
    <cfRule type="cellIs" dxfId="0" priority="5" stopIfTrue="1" operator="equal">
      <formula>"R"</formula>
    </cfRule>
  </conditionalFormatting>
  <dataValidations disablePrompts="1" count="1">
    <dataValidation type="list" allowBlank="1" showInputMessage="1" showErrorMessage="1" sqref="H4:H65483" xr:uid="{00000000-0002-0000-0100-000000000000}">
      <formula1>"A,R"</formula1>
    </dataValidation>
  </dataValidations>
  <hyperlinks>
    <hyperlink ref="A73" r:id="rId1" xr:uid="{B1FF64C9-C1F6-034A-AF74-9566661E654A}"/>
  </hyperlinks>
  <printOptions horizontalCentered="1"/>
  <pageMargins left="0.55118110236220474" right="0.55118110236220474" top="0.39370078740157483" bottom="0.78740157480314965" header="0.51181102362204722" footer="0.51181102362204722"/>
  <pageSetup paperSize="9" orientation="landscape" horizontalDpi="4294967293" verticalDpi="4294967293"/>
  <headerFooter alignWithMargins="0">
    <oddFooter>&amp;L&amp;F&amp;CPage &amp;P of &amp;N&amp;R&amp;A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78" r:id="rId4" name="Button 14">
              <controlPr defaultSize="0" print="0" autoFill="0" autoPict="0" macro="[0]!Sort_Treat_Prior">
                <anchor moveWithCells="1" sizeWithCells="1">
                  <from>
                    <xdr:col>4</xdr:col>
                    <xdr:colOff>50800</xdr:colOff>
                    <xdr:row>0</xdr:row>
                    <xdr:rowOff>88900</xdr:rowOff>
                  </from>
                  <to>
                    <xdr:col>6</xdr:col>
                    <xdr:colOff>0</xdr:colOff>
                    <xdr:row>1</xdr:row>
                    <xdr:rowOff>0</xdr:rowOff>
                  </to>
                </anchor>
              </controlPr>
            </control>
          </mc:Choice>
        </mc:AlternateContent>
        <mc:AlternateContent xmlns:mc="http://schemas.openxmlformats.org/markup-compatibility/2006">
          <mc:Choice Requires="x14">
            <control shapeId="11279" r:id="rId5" name="Button 15">
              <controlPr defaultSize="0" print="0" autoFill="0" autoPict="0" macro="[0]!Sort_Treat_Num">
                <anchor moveWithCells="1" sizeWithCells="1">
                  <from>
                    <xdr:col>6</xdr:col>
                    <xdr:colOff>88900</xdr:colOff>
                    <xdr:row>0</xdr:row>
                    <xdr:rowOff>101600</xdr:rowOff>
                  </from>
                  <to>
                    <xdr:col>8</xdr:col>
                    <xdr:colOff>12700</xdr:colOff>
                    <xdr:row>1</xdr:row>
                    <xdr:rowOff>12700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T193"/>
  <sheetViews>
    <sheetView showGridLines="0" topLeftCell="C1" zoomScale="75" workbookViewId="0">
      <selection activeCell="C16" sqref="A16:XFD17"/>
    </sheetView>
  </sheetViews>
  <sheetFormatPr baseColWidth="10" defaultColWidth="33.33203125" defaultRowHeight="180" customHeight="1" x14ac:dyDescent="0.15"/>
  <cols>
    <col min="1" max="1" width="2.6640625" customWidth="1"/>
    <col min="2" max="2" width="15" customWidth="1"/>
    <col min="3" max="3" width="29.1640625" customWidth="1"/>
    <col min="4" max="4" width="26.5" customWidth="1"/>
    <col min="5" max="5" width="20" customWidth="1"/>
    <col min="6" max="6" width="35.6640625" customWidth="1"/>
    <col min="7" max="7" width="11.6640625" customWidth="1"/>
    <col min="8" max="8" width="5.6640625" customWidth="1"/>
    <col min="9" max="9" width="31.1640625" customWidth="1"/>
    <col min="10" max="11" width="22.6640625" style="18" customWidth="1"/>
    <col min="12" max="15" width="22.6640625" customWidth="1"/>
    <col min="16" max="16" width="2.1640625" customWidth="1"/>
  </cols>
  <sheetData>
    <row r="1" spans="1:20" ht="10" customHeight="1" thickBot="1" x14ac:dyDescent="0.2"/>
    <row r="2" spans="1:20" ht="68" customHeight="1" thickBot="1" x14ac:dyDescent="0.2">
      <c r="A2" s="19"/>
      <c r="B2" s="223" t="s">
        <v>24</v>
      </c>
      <c r="C2" s="223"/>
      <c r="D2" s="223"/>
      <c r="E2" s="223"/>
      <c r="F2" s="223"/>
      <c r="G2" s="223"/>
      <c r="H2" s="21"/>
      <c r="I2" s="22"/>
      <c r="J2" s="224" t="s">
        <v>77</v>
      </c>
      <c r="K2" s="225"/>
      <c r="L2" s="225"/>
      <c r="M2" s="225"/>
      <c r="N2" s="225"/>
      <c r="O2" s="226"/>
    </row>
    <row r="3" spans="1:20" s="23" customFormat="1" ht="60" customHeight="1" x14ac:dyDescent="0.35">
      <c r="I3" s="227" t="s">
        <v>78</v>
      </c>
      <c r="J3" s="229" t="s">
        <v>79</v>
      </c>
      <c r="K3" s="221" t="s">
        <v>80</v>
      </c>
      <c r="L3" s="221" t="s">
        <v>241</v>
      </c>
      <c r="M3" s="221" t="s">
        <v>242</v>
      </c>
      <c r="N3" s="221" t="s">
        <v>243</v>
      </c>
      <c r="O3" s="221" t="s">
        <v>244</v>
      </c>
    </row>
    <row r="4" spans="1:20" s="23" customFormat="1" ht="24" customHeight="1" x14ac:dyDescent="0.35">
      <c r="I4" s="228"/>
      <c r="J4" s="230"/>
      <c r="K4" s="222"/>
      <c r="L4" s="222"/>
      <c r="M4" s="222"/>
      <c r="N4" s="222"/>
      <c r="O4" s="222"/>
    </row>
    <row r="5" spans="1:20" s="23" customFormat="1" ht="69.75" customHeight="1" x14ac:dyDescent="0.35">
      <c r="C5"/>
      <c r="I5" s="24" t="s">
        <v>124</v>
      </c>
      <c r="J5" s="25" t="s">
        <v>81</v>
      </c>
      <c r="K5" s="25" t="s">
        <v>82</v>
      </c>
      <c r="L5" s="26" t="s">
        <v>83</v>
      </c>
      <c r="M5" s="26" t="s">
        <v>84</v>
      </c>
      <c r="N5" s="26" t="s">
        <v>85</v>
      </c>
      <c r="O5" s="27" t="s">
        <v>86</v>
      </c>
    </row>
    <row r="6" spans="1:20" s="23" customFormat="1" ht="72" customHeight="1" thickBot="1" x14ac:dyDescent="0.4">
      <c r="C6" s="220"/>
      <c r="D6" s="220"/>
      <c r="E6" s="220"/>
      <c r="F6" s="220"/>
      <c r="G6" s="28"/>
      <c r="H6" s="28"/>
      <c r="I6" s="29" t="s">
        <v>125</v>
      </c>
      <c r="J6" s="30" t="s">
        <v>87</v>
      </c>
      <c r="K6" s="30" t="s">
        <v>88</v>
      </c>
      <c r="L6" s="31" t="s">
        <v>89</v>
      </c>
      <c r="M6" s="31" t="s">
        <v>90</v>
      </c>
      <c r="N6" s="31" t="s">
        <v>91</v>
      </c>
      <c r="O6" s="32" t="s">
        <v>92</v>
      </c>
    </row>
    <row r="7" spans="1:20" s="23" customFormat="1" ht="49.5" customHeight="1" thickBot="1" x14ac:dyDescent="0.4">
      <c r="G7" s="28"/>
      <c r="H7" s="28"/>
      <c r="J7" s="33">
        <v>1</v>
      </c>
      <c r="K7" s="34">
        <v>2</v>
      </c>
      <c r="L7" s="35">
        <v>3</v>
      </c>
      <c r="M7" s="35">
        <v>4</v>
      </c>
      <c r="N7" s="35">
        <v>5</v>
      </c>
      <c r="O7" s="36">
        <v>6</v>
      </c>
    </row>
    <row r="8" spans="1:20" s="23" customFormat="1" ht="61.5" customHeight="1" thickBot="1" x14ac:dyDescent="0.4">
      <c r="A8" s="37"/>
      <c r="B8" s="37"/>
      <c r="C8" s="38" t="s">
        <v>93</v>
      </c>
      <c r="D8" s="39" t="s">
        <v>94</v>
      </c>
      <c r="E8" s="39" t="s">
        <v>95</v>
      </c>
      <c r="F8" s="40" t="s">
        <v>96</v>
      </c>
      <c r="G8" s="41"/>
      <c r="H8" s="95"/>
      <c r="I8" s="42"/>
      <c r="J8" s="43" t="s">
        <v>97</v>
      </c>
      <c r="K8" s="44" t="s">
        <v>98</v>
      </c>
      <c r="L8" s="44" t="s">
        <v>72</v>
      </c>
      <c r="M8" s="44" t="s">
        <v>71</v>
      </c>
      <c r="N8" s="44" t="s">
        <v>70</v>
      </c>
      <c r="O8" s="45" t="s">
        <v>234</v>
      </c>
    </row>
    <row r="9" spans="1:20" ht="100" customHeight="1" x14ac:dyDescent="0.3">
      <c r="B9" s="215" t="s">
        <v>99</v>
      </c>
      <c r="C9" s="46" t="s">
        <v>100</v>
      </c>
      <c r="D9" s="47" t="s">
        <v>126</v>
      </c>
      <c r="E9" s="47" t="s">
        <v>210</v>
      </c>
      <c r="F9" s="48" t="s">
        <v>101</v>
      </c>
      <c r="G9" s="49" t="s">
        <v>58</v>
      </c>
      <c r="H9" s="123">
        <v>6</v>
      </c>
      <c r="I9" s="50" t="s">
        <v>67</v>
      </c>
      <c r="J9" s="51"/>
      <c r="K9" s="52"/>
      <c r="L9" s="53"/>
      <c r="M9" s="53"/>
      <c r="N9" s="53"/>
      <c r="O9" s="54"/>
    </row>
    <row r="10" spans="1:20" ht="100" customHeight="1" x14ac:dyDescent="0.3">
      <c r="B10" s="216"/>
      <c r="C10" s="55" t="s">
        <v>102</v>
      </c>
      <c r="D10" s="56" t="s">
        <v>127</v>
      </c>
      <c r="E10" s="56" t="s">
        <v>103</v>
      </c>
      <c r="F10" s="57" t="s">
        <v>104</v>
      </c>
      <c r="G10" s="58" t="s">
        <v>55</v>
      </c>
      <c r="H10" s="58">
        <v>5</v>
      </c>
      <c r="I10" s="50" t="s">
        <v>105</v>
      </c>
      <c r="J10" s="59"/>
      <c r="K10" s="60"/>
      <c r="L10" s="61"/>
      <c r="M10" s="62"/>
      <c r="N10" s="62"/>
      <c r="O10" s="63"/>
    </row>
    <row r="11" spans="1:20" ht="100" customHeight="1" x14ac:dyDescent="0.3">
      <c r="B11" s="216"/>
      <c r="C11" s="55" t="s">
        <v>106</v>
      </c>
      <c r="D11" s="64" t="s">
        <v>128</v>
      </c>
      <c r="E11" s="64" t="s">
        <v>107</v>
      </c>
      <c r="F11" s="57" t="s">
        <v>108</v>
      </c>
      <c r="G11" s="65" t="s">
        <v>59</v>
      </c>
      <c r="H11" s="65">
        <v>4</v>
      </c>
      <c r="I11" s="66" t="s">
        <v>109</v>
      </c>
      <c r="J11" s="67"/>
      <c r="K11" s="68"/>
      <c r="L11" s="69"/>
      <c r="M11" s="69"/>
      <c r="N11" s="70"/>
      <c r="O11" s="71"/>
    </row>
    <row r="12" spans="1:20" ht="100" customHeight="1" x14ac:dyDescent="0.3">
      <c r="B12" s="216"/>
      <c r="C12" s="55" t="s">
        <v>110</v>
      </c>
      <c r="D12" s="64" t="s">
        <v>129</v>
      </c>
      <c r="E12" s="64" t="s">
        <v>111</v>
      </c>
      <c r="F12" s="72" t="s">
        <v>112</v>
      </c>
      <c r="G12" s="65" t="s">
        <v>56</v>
      </c>
      <c r="H12" s="65">
        <v>3</v>
      </c>
      <c r="I12" s="66" t="s">
        <v>113</v>
      </c>
      <c r="J12" s="73"/>
      <c r="K12" s="68"/>
      <c r="L12" s="74"/>
      <c r="M12" s="69"/>
      <c r="N12" s="69"/>
      <c r="O12" s="71"/>
    </row>
    <row r="13" spans="1:20" ht="100" customHeight="1" x14ac:dyDescent="0.3">
      <c r="B13" s="216"/>
      <c r="C13" s="55" t="s">
        <v>114</v>
      </c>
      <c r="D13" s="64" t="s">
        <v>130</v>
      </c>
      <c r="E13" s="64" t="s">
        <v>115</v>
      </c>
      <c r="F13" s="72" t="s">
        <v>116</v>
      </c>
      <c r="G13" s="65" t="s">
        <v>60</v>
      </c>
      <c r="H13" s="65">
        <v>2</v>
      </c>
      <c r="I13" s="66" t="s">
        <v>68</v>
      </c>
      <c r="J13" s="73"/>
      <c r="K13" s="75"/>
      <c r="L13" s="74"/>
      <c r="M13" s="74"/>
      <c r="N13" s="69"/>
      <c r="O13" s="76"/>
    </row>
    <row r="14" spans="1:20" ht="100" customHeight="1" thickBot="1" x14ac:dyDescent="0.35">
      <c r="B14" s="217"/>
      <c r="C14" s="77" t="s">
        <v>117</v>
      </c>
      <c r="D14" s="78" t="s">
        <v>118</v>
      </c>
      <c r="E14" s="78" t="s">
        <v>119</v>
      </c>
      <c r="F14" s="79" t="s">
        <v>120</v>
      </c>
      <c r="G14" s="80" t="s">
        <v>149</v>
      </c>
      <c r="H14" s="123">
        <v>1</v>
      </c>
      <c r="I14" s="81" t="s">
        <v>121</v>
      </c>
      <c r="J14" s="82"/>
      <c r="K14" s="83"/>
      <c r="L14" s="84"/>
      <c r="M14" s="85"/>
      <c r="N14" s="85"/>
      <c r="O14" s="86"/>
      <c r="P14" s="22"/>
      <c r="Q14" s="22"/>
      <c r="R14" s="22"/>
      <c r="S14" s="22"/>
      <c r="T14" s="22"/>
    </row>
    <row r="15" spans="1:20" ht="73.25" customHeight="1" x14ac:dyDescent="0.15">
      <c r="A15" s="22"/>
      <c r="C15" s="218" t="s">
        <v>122</v>
      </c>
      <c r="D15" s="218"/>
      <c r="E15" s="218"/>
      <c r="F15" s="218"/>
      <c r="I15" s="219" t="s">
        <v>123</v>
      </c>
      <c r="J15" s="219"/>
      <c r="K15" s="219"/>
      <c r="L15" s="219"/>
      <c r="M15" s="219"/>
      <c r="N15" s="219"/>
      <c r="O15" s="219"/>
      <c r="P15" s="87"/>
      <c r="Q15" s="87"/>
      <c r="R15" s="87"/>
      <c r="S15" s="87"/>
      <c r="T15" s="87"/>
    </row>
    <row r="16" spans="1:20" ht="13" x14ac:dyDescent="0.15">
      <c r="C16" s="165" t="s">
        <v>363</v>
      </c>
    </row>
    <row r="17" spans="3:3" ht="13" x14ac:dyDescent="0.15">
      <c r="C17" s="246" t="s">
        <v>364</v>
      </c>
    </row>
    <row r="18" spans="3:3" ht="80" customHeight="1" x14ac:dyDescent="0.15"/>
    <row r="19" spans="3:3" ht="80" customHeight="1" x14ac:dyDescent="0.15"/>
    <row r="20" spans="3:3" ht="80" customHeight="1" x14ac:dyDescent="0.15"/>
    <row r="21" spans="3:3" ht="80" customHeight="1" x14ac:dyDescent="0.15"/>
    <row r="22" spans="3:3" ht="80" customHeight="1" x14ac:dyDescent="0.15"/>
    <row r="23" spans="3:3" ht="80" customHeight="1" x14ac:dyDescent="0.15"/>
    <row r="24" spans="3:3" ht="80" customHeight="1" x14ac:dyDescent="0.15"/>
    <row r="25" spans="3:3" ht="80" customHeight="1" x14ac:dyDescent="0.15"/>
    <row r="26" spans="3:3" ht="80" customHeight="1" x14ac:dyDescent="0.15"/>
    <row r="27" spans="3:3" ht="80" customHeight="1" x14ac:dyDescent="0.15"/>
    <row r="28" spans="3:3" ht="80" customHeight="1" x14ac:dyDescent="0.15"/>
    <row r="29" spans="3:3" ht="80" customHeight="1" x14ac:dyDescent="0.15"/>
    <row r="30" spans="3:3" ht="80" customHeight="1" x14ac:dyDescent="0.15"/>
    <row r="31" spans="3:3" ht="80" customHeight="1" x14ac:dyDescent="0.15"/>
    <row r="32" spans="3:3" ht="80" customHeight="1" x14ac:dyDescent="0.15"/>
    <row r="33" ht="80" customHeight="1" x14ac:dyDescent="0.15"/>
    <row r="34" ht="80" customHeight="1" x14ac:dyDescent="0.15"/>
    <row r="35" ht="80" customHeight="1" x14ac:dyDescent="0.15"/>
    <row r="36" ht="80" customHeight="1" x14ac:dyDescent="0.15"/>
    <row r="37" ht="80" customHeight="1" x14ac:dyDescent="0.15"/>
    <row r="38" ht="80" customHeight="1" x14ac:dyDescent="0.15"/>
    <row r="39" ht="80" customHeight="1" x14ac:dyDescent="0.15"/>
    <row r="40" ht="80" customHeight="1" x14ac:dyDescent="0.15"/>
    <row r="41" ht="80" customHeight="1" x14ac:dyDescent="0.15"/>
    <row r="42" ht="80" customHeight="1" x14ac:dyDescent="0.15"/>
    <row r="43" ht="80" customHeight="1" x14ac:dyDescent="0.15"/>
    <row r="44" ht="80" customHeight="1" x14ac:dyDescent="0.15"/>
    <row r="45" ht="80" customHeight="1" x14ac:dyDescent="0.15"/>
    <row r="46" ht="80" customHeight="1" x14ac:dyDescent="0.15"/>
    <row r="47" ht="80" customHeight="1" x14ac:dyDescent="0.15"/>
    <row r="48" ht="80" customHeight="1" x14ac:dyDescent="0.15"/>
    <row r="49" ht="80" customHeight="1" x14ac:dyDescent="0.15"/>
    <row r="50" ht="80" customHeight="1" x14ac:dyDescent="0.15"/>
    <row r="51" ht="80" customHeight="1" x14ac:dyDescent="0.15"/>
    <row r="52" ht="80" customHeight="1" x14ac:dyDescent="0.15"/>
    <row r="53" ht="80" customHeight="1" x14ac:dyDescent="0.15"/>
    <row r="54" ht="80" customHeight="1" x14ac:dyDescent="0.15"/>
    <row r="55" ht="80" customHeight="1" x14ac:dyDescent="0.15"/>
    <row r="56" ht="80" customHeight="1" x14ac:dyDescent="0.15"/>
    <row r="57" ht="80" customHeight="1" x14ac:dyDescent="0.15"/>
    <row r="58" ht="80" customHeight="1" x14ac:dyDescent="0.15"/>
    <row r="59" ht="80" customHeight="1" x14ac:dyDescent="0.15"/>
    <row r="60" ht="80" customHeight="1" x14ac:dyDescent="0.15"/>
    <row r="61" ht="80" customHeight="1" x14ac:dyDescent="0.15"/>
    <row r="62" ht="80" customHeight="1" x14ac:dyDescent="0.15"/>
    <row r="63" ht="80" customHeight="1" x14ac:dyDescent="0.15"/>
    <row r="64" ht="80" customHeight="1" x14ac:dyDescent="0.15"/>
    <row r="65" ht="80" customHeight="1" x14ac:dyDescent="0.15"/>
    <row r="66" ht="80" customHeight="1" x14ac:dyDescent="0.15"/>
    <row r="67" ht="80" customHeight="1" x14ac:dyDescent="0.15"/>
    <row r="68" ht="80" customHeight="1" x14ac:dyDescent="0.15"/>
    <row r="69" ht="80" customHeight="1" x14ac:dyDescent="0.15"/>
    <row r="70" ht="80" customHeight="1" x14ac:dyDescent="0.15"/>
    <row r="71" ht="80" customHeight="1" x14ac:dyDescent="0.15"/>
    <row r="72" ht="80" customHeight="1" x14ac:dyDescent="0.15"/>
    <row r="73" ht="80" customHeight="1" x14ac:dyDescent="0.15"/>
    <row r="74" ht="80" customHeight="1" x14ac:dyDescent="0.15"/>
    <row r="75" ht="80" customHeight="1" x14ac:dyDescent="0.15"/>
    <row r="76" ht="80" customHeight="1" x14ac:dyDescent="0.15"/>
    <row r="77" ht="80" customHeight="1" x14ac:dyDescent="0.15"/>
    <row r="78" ht="80" customHeight="1" x14ac:dyDescent="0.15"/>
    <row r="79" ht="80" customHeight="1" x14ac:dyDescent="0.15"/>
    <row r="80" ht="80" customHeight="1" x14ac:dyDescent="0.15"/>
    <row r="81" ht="80" customHeight="1" x14ac:dyDescent="0.15"/>
    <row r="82" ht="80" customHeight="1" x14ac:dyDescent="0.15"/>
    <row r="83" ht="80" customHeight="1" x14ac:dyDescent="0.15"/>
    <row r="84" ht="80" customHeight="1" x14ac:dyDescent="0.15"/>
    <row r="85" ht="80" customHeight="1" x14ac:dyDescent="0.15"/>
    <row r="86" ht="80" customHeight="1" x14ac:dyDescent="0.15"/>
    <row r="87" ht="80" customHeight="1" x14ac:dyDescent="0.15"/>
    <row r="88" ht="80" customHeight="1" x14ac:dyDescent="0.15"/>
    <row r="89" ht="80" customHeight="1" x14ac:dyDescent="0.15"/>
    <row r="90" ht="80" customHeight="1" x14ac:dyDescent="0.15"/>
    <row r="91" ht="80" customHeight="1" x14ac:dyDescent="0.15"/>
    <row r="92" ht="80" customHeight="1" x14ac:dyDescent="0.15"/>
    <row r="93" ht="80" customHeight="1" x14ac:dyDescent="0.15"/>
    <row r="94" ht="80" customHeight="1" x14ac:dyDescent="0.15"/>
    <row r="95" ht="80" customHeight="1" x14ac:dyDescent="0.15"/>
    <row r="96" ht="80" customHeight="1" x14ac:dyDescent="0.15"/>
    <row r="97" ht="80" customHeight="1" x14ac:dyDescent="0.15"/>
    <row r="98" ht="80" customHeight="1" x14ac:dyDescent="0.15"/>
    <row r="99" ht="80" customHeight="1" x14ac:dyDescent="0.15"/>
    <row r="100" ht="80" customHeight="1" x14ac:dyDescent="0.15"/>
    <row r="101" ht="80" customHeight="1" x14ac:dyDescent="0.15"/>
    <row r="102" ht="80" customHeight="1" x14ac:dyDescent="0.15"/>
    <row r="103" ht="80" customHeight="1" x14ac:dyDescent="0.15"/>
    <row r="104" ht="80" customHeight="1" x14ac:dyDescent="0.15"/>
    <row r="105" ht="80" customHeight="1" x14ac:dyDescent="0.15"/>
    <row r="106" ht="80" customHeight="1" x14ac:dyDescent="0.15"/>
    <row r="107" ht="80" customHeight="1" x14ac:dyDescent="0.15"/>
    <row r="108" ht="80" customHeight="1" x14ac:dyDescent="0.15"/>
    <row r="109" ht="80" customHeight="1" x14ac:dyDescent="0.15"/>
    <row r="110" ht="80" customHeight="1" x14ac:dyDescent="0.15"/>
    <row r="111" ht="80" customHeight="1" x14ac:dyDescent="0.15"/>
    <row r="112" ht="80" customHeight="1" x14ac:dyDescent="0.15"/>
    <row r="113" ht="80" customHeight="1" x14ac:dyDescent="0.15"/>
    <row r="114" ht="80" customHeight="1" x14ac:dyDescent="0.15"/>
    <row r="115" ht="80" customHeight="1" x14ac:dyDescent="0.15"/>
    <row r="116" ht="80" customHeight="1" x14ac:dyDescent="0.15"/>
    <row r="117" ht="80" customHeight="1" x14ac:dyDescent="0.15"/>
    <row r="118" ht="80" customHeight="1" x14ac:dyDescent="0.15"/>
    <row r="119" ht="80" customHeight="1" x14ac:dyDescent="0.15"/>
    <row r="120" ht="80" customHeight="1" x14ac:dyDescent="0.15"/>
    <row r="121" ht="80" customHeight="1" x14ac:dyDescent="0.15"/>
    <row r="122" ht="80" customHeight="1" x14ac:dyDescent="0.15"/>
    <row r="123" ht="80" customHeight="1" x14ac:dyDescent="0.15"/>
    <row r="124" ht="80" customHeight="1" x14ac:dyDescent="0.15"/>
    <row r="125" ht="80" customHeight="1" x14ac:dyDescent="0.15"/>
    <row r="126" ht="80" customHeight="1" x14ac:dyDescent="0.15"/>
    <row r="127" ht="80" customHeight="1" x14ac:dyDescent="0.15"/>
    <row r="128" ht="80" customHeight="1" x14ac:dyDescent="0.15"/>
    <row r="129" ht="80" customHeight="1" x14ac:dyDescent="0.15"/>
    <row r="130" ht="80" customHeight="1" x14ac:dyDescent="0.15"/>
    <row r="131" ht="80" customHeight="1" x14ac:dyDescent="0.15"/>
    <row r="132" ht="80" customHeight="1" x14ac:dyDescent="0.15"/>
    <row r="133" ht="80" customHeight="1" x14ac:dyDescent="0.15"/>
    <row r="134" ht="80" customHeight="1" x14ac:dyDescent="0.15"/>
    <row r="135" ht="80" customHeight="1" x14ac:dyDescent="0.15"/>
    <row r="136" ht="80" customHeight="1" x14ac:dyDescent="0.15"/>
    <row r="137" ht="80" customHeight="1" x14ac:dyDescent="0.15"/>
    <row r="138" ht="80" customHeight="1" x14ac:dyDescent="0.15"/>
    <row r="139" ht="80" customHeight="1" x14ac:dyDescent="0.15"/>
    <row r="140" ht="80" customHeight="1" x14ac:dyDescent="0.15"/>
    <row r="141" ht="80" customHeight="1" x14ac:dyDescent="0.15"/>
    <row r="142" ht="80" customHeight="1" x14ac:dyDescent="0.15"/>
    <row r="143" ht="80" customHeight="1" x14ac:dyDescent="0.15"/>
    <row r="144" ht="80" customHeight="1" x14ac:dyDescent="0.15"/>
    <row r="145" ht="80" customHeight="1" x14ac:dyDescent="0.15"/>
    <row r="146" ht="80" customHeight="1" x14ac:dyDescent="0.15"/>
    <row r="147" ht="80" customHeight="1" x14ac:dyDescent="0.15"/>
    <row r="148" ht="80" customHeight="1" x14ac:dyDescent="0.15"/>
    <row r="149" ht="80" customHeight="1" x14ac:dyDescent="0.15"/>
    <row r="150" ht="80" customHeight="1" x14ac:dyDescent="0.15"/>
    <row r="151" ht="80" customHeight="1" x14ac:dyDescent="0.15"/>
    <row r="152" ht="80" customHeight="1" x14ac:dyDescent="0.15"/>
    <row r="153" ht="80" customHeight="1" x14ac:dyDescent="0.15"/>
    <row r="154" ht="80" customHeight="1" x14ac:dyDescent="0.15"/>
    <row r="155" ht="80" customHeight="1" x14ac:dyDescent="0.15"/>
    <row r="156" ht="80" customHeight="1" x14ac:dyDescent="0.15"/>
    <row r="157" ht="80" customHeight="1" x14ac:dyDescent="0.15"/>
    <row r="158" ht="80" customHeight="1" x14ac:dyDescent="0.15"/>
    <row r="159" ht="80" customHeight="1" x14ac:dyDescent="0.15"/>
    <row r="160" ht="80" customHeight="1" x14ac:dyDescent="0.15"/>
    <row r="161" ht="80" customHeight="1" x14ac:dyDescent="0.15"/>
    <row r="162" ht="80" customHeight="1" x14ac:dyDescent="0.15"/>
    <row r="163" ht="80" customHeight="1" x14ac:dyDescent="0.15"/>
    <row r="164" ht="80" customHeight="1" x14ac:dyDescent="0.15"/>
    <row r="165" ht="80" customHeight="1" x14ac:dyDescent="0.15"/>
    <row r="166" ht="80" customHeight="1" x14ac:dyDescent="0.15"/>
    <row r="167" ht="80" customHeight="1" x14ac:dyDescent="0.15"/>
    <row r="168" ht="80" customHeight="1" x14ac:dyDescent="0.15"/>
    <row r="169" ht="80" customHeight="1" x14ac:dyDescent="0.15"/>
    <row r="170" ht="80" customHeight="1" x14ac:dyDescent="0.15"/>
    <row r="171" ht="80" customHeight="1" x14ac:dyDescent="0.15"/>
    <row r="172" ht="80" customHeight="1" x14ac:dyDescent="0.15"/>
    <row r="173" ht="80" customHeight="1" x14ac:dyDescent="0.15"/>
    <row r="174" ht="80" customHeight="1" x14ac:dyDescent="0.15"/>
    <row r="175" ht="80" customHeight="1" x14ac:dyDescent="0.15"/>
    <row r="176" ht="80" customHeight="1" x14ac:dyDescent="0.15"/>
    <row r="177" ht="80" customHeight="1" x14ac:dyDescent="0.15"/>
    <row r="178" ht="80" customHeight="1" x14ac:dyDescent="0.15"/>
    <row r="179" ht="80" customHeight="1" x14ac:dyDescent="0.15"/>
    <row r="180" ht="80" customHeight="1" x14ac:dyDescent="0.15"/>
    <row r="181" ht="80" customHeight="1" x14ac:dyDescent="0.15"/>
    <row r="182" ht="80" customHeight="1" x14ac:dyDescent="0.15"/>
    <row r="183" ht="80" customHeight="1" x14ac:dyDescent="0.15"/>
    <row r="184" ht="80" customHeight="1" x14ac:dyDescent="0.15"/>
    <row r="185" ht="80" customHeight="1" x14ac:dyDescent="0.15"/>
    <row r="186" ht="80" customHeight="1" x14ac:dyDescent="0.15"/>
    <row r="187" ht="80" customHeight="1" x14ac:dyDescent="0.15"/>
    <row r="188" ht="80" customHeight="1" x14ac:dyDescent="0.15"/>
    <row r="189" ht="80" customHeight="1" x14ac:dyDescent="0.15"/>
    <row r="190" ht="80" customHeight="1" x14ac:dyDescent="0.15"/>
    <row r="191" ht="80" customHeight="1" x14ac:dyDescent="0.15"/>
    <row r="192" ht="80" customHeight="1" x14ac:dyDescent="0.15"/>
    <row r="193" ht="80" customHeight="1" x14ac:dyDescent="0.15"/>
  </sheetData>
  <mergeCells count="13">
    <mergeCell ref="B2:G2"/>
    <mergeCell ref="J2:O2"/>
    <mergeCell ref="O3:O4"/>
    <mergeCell ref="N3:N4"/>
    <mergeCell ref="M3:M4"/>
    <mergeCell ref="I3:I4"/>
    <mergeCell ref="J3:J4"/>
    <mergeCell ref="K3:K4"/>
    <mergeCell ref="B9:B14"/>
    <mergeCell ref="C15:F15"/>
    <mergeCell ref="I15:O15"/>
    <mergeCell ref="C6:F6"/>
    <mergeCell ref="L3:L4"/>
  </mergeCells>
  <phoneticPr fontId="0" type="noConversion"/>
  <hyperlinks>
    <hyperlink ref="C17" r:id="rId1" xr:uid="{167D00A1-BCDB-8444-9771-F9B440EF2171}"/>
  </hyperlinks>
  <pageMargins left="0.74803149606299213" right="0.74803149606299213" top="0.74803149606299213" bottom="0.98425196850393704" header="0.51181102362204722" footer="0.51181102362204722"/>
  <pageSetup paperSize="9" scale="41" fitToHeight="0" orientation="landscape" verticalDpi="300"/>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pageSetUpPr fitToPage="1"/>
  </sheetPr>
  <dimension ref="A1:O191"/>
  <sheetViews>
    <sheetView showGridLines="0" topLeftCell="A11" zoomScale="180" workbookViewId="0">
      <selection activeCell="B28" sqref="B28:B29"/>
    </sheetView>
  </sheetViews>
  <sheetFormatPr baseColWidth="10" defaultColWidth="33.33203125" defaultRowHeight="180" customHeight="1" x14ac:dyDescent="0.15"/>
  <cols>
    <col min="1" max="1" width="2.6640625" customWidth="1"/>
    <col min="2" max="2" width="15" style="21" customWidth="1"/>
    <col min="3" max="3" width="11.6640625" style="21" customWidth="1"/>
    <col min="4" max="4" width="25" customWidth="1"/>
    <col min="5" max="5" width="8.6640625" customWidth="1"/>
    <col min="6" max="6" width="22.6640625" style="18" customWidth="1"/>
    <col min="7" max="10" width="22.6640625" customWidth="1"/>
    <col min="11" max="11" width="16.5" customWidth="1"/>
  </cols>
  <sheetData>
    <row r="1" spans="1:15" ht="10" customHeight="1" x14ac:dyDescent="0.15"/>
    <row r="2" spans="1:15" s="88" customFormat="1" ht="59" x14ac:dyDescent="0.55000000000000004">
      <c r="B2" s="89" t="s">
        <v>131</v>
      </c>
      <c r="C2" s="89"/>
      <c r="F2" s="90"/>
    </row>
    <row r="3" spans="1:15" s="91" customFormat="1" ht="15" thickBot="1" x14ac:dyDescent="0.2">
      <c r="B3" s="92"/>
      <c r="C3" s="92"/>
      <c r="F3" s="93"/>
    </row>
    <row r="4" spans="1:15" ht="68" customHeight="1" thickBot="1" x14ac:dyDescent="0.2">
      <c r="A4" s="19"/>
      <c r="B4" s="20"/>
      <c r="D4" s="22"/>
      <c r="E4" s="22"/>
      <c r="F4" s="234" t="s">
        <v>132</v>
      </c>
      <c r="G4" s="235"/>
      <c r="H4" s="235"/>
      <c r="I4" s="235"/>
      <c r="J4" s="236"/>
    </row>
    <row r="5" spans="1:15" s="23" customFormat="1" ht="49.5" customHeight="1" x14ac:dyDescent="0.35">
      <c r="C5" s="28"/>
      <c r="F5" s="135" t="s">
        <v>137</v>
      </c>
      <c r="G5" s="136" t="s">
        <v>136</v>
      </c>
      <c r="H5" s="136" t="s">
        <v>135</v>
      </c>
      <c r="I5" s="136" t="s">
        <v>134</v>
      </c>
      <c r="J5" s="137" t="s">
        <v>133</v>
      </c>
    </row>
    <row r="6" spans="1:15" s="23" customFormat="1" ht="61.5" customHeight="1" thickBot="1" x14ac:dyDescent="0.4">
      <c r="A6" s="37"/>
      <c r="B6" s="37"/>
      <c r="C6" s="37"/>
      <c r="D6" s="37"/>
      <c r="E6" s="37"/>
      <c r="F6" s="124">
        <v>1</v>
      </c>
      <c r="G6" s="125">
        <v>2</v>
      </c>
      <c r="H6" s="125">
        <v>3</v>
      </c>
      <c r="I6" s="125">
        <v>4</v>
      </c>
      <c r="J6" s="126">
        <v>5</v>
      </c>
    </row>
    <row r="7" spans="1:15" ht="100" customHeight="1" thickBot="1" x14ac:dyDescent="0.35">
      <c r="B7" s="231" t="s">
        <v>138</v>
      </c>
      <c r="C7" s="94" t="s">
        <v>139</v>
      </c>
      <c r="D7" s="128" t="s">
        <v>140</v>
      </c>
      <c r="E7" s="129">
        <v>1</v>
      </c>
      <c r="F7" s="138" t="s">
        <v>303</v>
      </c>
      <c r="G7" s="138" t="s">
        <v>303</v>
      </c>
      <c r="H7" s="139" t="s">
        <v>304</v>
      </c>
      <c r="I7" s="139" t="s">
        <v>304</v>
      </c>
      <c r="J7" s="141" t="s">
        <v>305</v>
      </c>
    </row>
    <row r="8" spans="1:15" ht="100" customHeight="1" thickBot="1" x14ac:dyDescent="0.35">
      <c r="B8" s="232"/>
      <c r="C8" s="130" t="s">
        <v>57</v>
      </c>
      <c r="D8" s="127" t="s">
        <v>74</v>
      </c>
      <c r="E8" s="131">
        <v>2</v>
      </c>
      <c r="F8" s="138" t="s">
        <v>303</v>
      </c>
      <c r="G8" s="139" t="s">
        <v>304</v>
      </c>
      <c r="H8" s="139" t="s">
        <v>304</v>
      </c>
      <c r="I8" s="141" t="s">
        <v>305</v>
      </c>
      <c r="J8" s="141" t="s">
        <v>305</v>
      </c>
    </row>
    <row r="9" spans="1:15" ht="100" customHeight="1" thickBot="1" x14ac:dyDescent="0.35">
      <c r="B9" s="232"/>
      <c r="C9" s="130" t="s">
        <v>54</v>
      </c>
      <c r="D9" s="127" t="s">
        <v>75</v>
      </c>
      <c r="E9" s="131">
        <v>3</v>
      </c>
      <c r="F9" s="139" t="s">
        <v>304</v>
      </c>
      <c r="G9" s="139" t="s">
        <v>304</v>
      </c>
      <c r="H9" s="141" t="s">
        <v>305</v>
      </c>
      <c r="I9" s="141" t="s">
        <v>305</v>
      </c>
      <c r="J9" s="140" t="s">
        <v>306</v>
      </c>
    </row>
    <row r="10" spans="1:15" ht="100" customHeight="1" thickBot="1" x14ac:dyDescent="0.35">
      <c r="B10" s="233"/>
      <c r="C10" s="132" t="s">
        <v>61</v>
      </c>
      <c r="D10" s="133" t="s">
        <v>76</v>
      </c>
      <c r="E10" s="134">
        <v>4</v>
      </c>
      <c r="F10" s="139" t="s">
        <v>304</v>
      </c>
      <c r="G10" s="141" t="s">
        <v>305</v>
      </c>
      <c r="H10" s="141" t="s">
        <v>305</v>
      </c>
      <c r="I10" s="140" t="s">
        <v>306</v>
      </c>
      <c r="J10" s="140" t="s">
        <v>306</v>
      </c>
      <c r="K10" s="22"/>
      <c r="L10" s="22"/>
      <c r="M10" s="22"/>
      <c r="N10" s="22"/>
      <c r="O10" s="22"/>
    </row>
    <row r="11" spans="1:15" s="96" customFormat="1" ht="19" thickBot="1" x14ac:dyDescent="0.25">
      <c r="D11" s="97"/>
      <c r="E11" s="97"/>
      <c r="F11" s="97"/>
      <c r="G11" s="97"/>
      <c r="H11" s="97"/>
      <c r="I11" s="97"/>
      <c r="J11" s="97"/>
      <c r="K11" s="98"/>
      <c r="L11" s="98"/>
      <c r="M11" s="98"/>
      <c r="N11" s="98"/>
      <c r="O11" s="98"/>
    </row>
    <row r="12" spans="1:15" s="96" customFormat="1" ht="25" x14ac:dyDescent="0.25">
      <c r="B12" s="99" t="s">
        <v>141</v>
      </c>
      <c r="C12" s="100"/>
      <c r="D12" s="101"/>
      <c r="E12" s="101"/>
      <c r="F12" s="101"/>
      <c r="G12" s="101"/>
      <c r="H12" s="101"/>
      <c r="I12" s="101"/>
      <c r="J12" s="102"/>
      <c r="K12" s="98"/>
      <c r="L12" s="98"/>
      <c r="M12" s="98"/>
      <c r="N12" s="98"/>
      <c r="O12" s="98"/>
    </row>
    <row r="13" spans="1:15" s="96" customFormat="1" ht="26" thickBot="1" x14ac:dyDescent="0.3">
      <c r="B13" s="103" t="s">
        <v>142</v>
      </c>
      <c r="C13" s="104"/>
      <c r="D13" s="105"/>
      <c r="E13" s="105"/>
      <c r="F13" s="105"/>
      <c r="G13" s="105"/>
      <c r="H13" s="105"/>
      <c r="I13" s="105"/>
      <c r="J13" s="106"/>
      <c r="K13" s="98"/>
      <c r="L13" s="98"/>
      <c r="M13" s="98"/>
      <c r="N13" s="98"/>
      <c r="O13" s="98"/>
    </row>
    <row r="14" spans="1:15" s="107" customFormat="1" ht="33" x14ac:dyDescent="0.35">
      <c r="B14" s="108">
        <v>1</v>
      </c>
      <c r="C14" s="109" t="s">
        <v>137</v>
      </c>
      <c r="D14" s="110"/>
      <c r="E14" s="110"/>
      <c r="F14" s="111"/>
      <c r="G14" s="110"/>
      <c r="H14" s="110"/>
      <c r="I14" s="110"/>
      <c r="J14" s="112"/>
    </row>
    <row r="15" spans="1:15" s="107" customFormat="1" ht="33" x14ac:dyDescent="0.35">
      <c r="B15" s="113">
        <v>2</v>
      </c>
      <c r="C15" s="114" t="s">
        <v>143</v>
      </c>
      <c r="D15" s="115"/>
      <c r="E15" s="115"/>
      <c r="F15" s="37"/>
      <c r="G15" s="115"/>
      <c r="H15" s="115"/>
      <c r="I15" s="115"/>
      <c r="J15" s="116"/>
    </row>
    <row r="16" spans="1:15" s="107" customFormat="1" ht="33" x14ac:dyDescent="0.35">
      <c r="B16" s="113">
        <v>3</v>
      </c>
      <c r="C16" s="114" t="s">
        <v>144</v>
      </c>
      <c r="D16" s="115"/>
      <c r="E16" s="115"/>
      <c r="F16" s="37"/>
      <c r="G16" s="115"/>
      <c r="H16" s="115"/>
      <c r="I16" s="115"/>
      <c r="J16" s="116"/>
    </row>
    <row r="17" spans="2:10" s="107" customFormat="1" ht="33" x14ac:dyDescent="0.35">
      <c r="B17" s="113">
        <v>4</v>
      </c>
      <c r="C17" s="114" t="s">
        <v>145</v>
      </c>
      <c r="D17" s="115"/>
      <c r="E17" s="115"/>
      <c r="F17" s="37"/>
      <c r="G17" s="115"/>
      <c r="H17" s="115"/>
      <c r="I17" s="115"/>
      <c r="J17" s="116"/>
    </row>
    <row r="18" spans="2:10" s="107" customFormat="1" ht="34" thickBot="1" x14ac:dyDescent="0.4">
      <c r="B18" s="117">
        <v>5</v>
      </c>
      <c r="C18" s="118" t="s">
        <v>146</v>
      </c>
      <c r="D18" s="119"/>
      <c r="E18" s="119"/>
      <c r="F18" s="95"/>
      <c r="G18" s="119"/>
      <c r="H18" s="119"/>
      <c r="I18" s="119"/>
      <c r="J18" s="120"/>
    </row>
    <row r="19" spans="2:10" ht="80" customHeight="1" x14ac:dyDescent="0.15"/>
    <row r="20" spans="2:10" ht="13" x14ac:dyDescent="0.15">
      <c r="B20" s="184" t="str">
        <f>+B14&amp;"  "&amp;C14</f>
        <v>1  Inadequate</v>
      </c>
    </row>
    <row r="21" spans="2:10" ht="13" x14ac:dyDescent="0.15">
      <c r="B21" s="184" t="str">
        <f>+B15&amp;"  "&amp;C15</f>
        <v>2  Inadequate in some areas or circumstances</v>
      </c>
    </row>
    <row r="22" spans="2:10" ht="13" x14ac:dyDescent="0.15">
      <c r="B22" s="184" t="str">
        <f>+B16&amp;"  "&amp;C16</f>
        <v>3  Adequate in most conditions</v>
      </c>
    </row>
    <row r="23" spans="2:10" ht="13" x14ac:dyDescent="0.15">
      <c r="B23" s="184" t="str">
        <f>+B17&amp;"  "&amp;C17</f>
        <v xml:space="preserve">4  Adequate in current conditions with appropriate cost/benefit balance. </v>
      </c>
    </row>
    <row r="24" spans="2:10" ht="13" x14ac:dyDescent="0.15">
      <c r="B24" s="184" t="str">
        <f>+B18&amp;"  "&amp;C18</f>
        <v>5  Exceeds current requirements</v>
      </c>
    </row>
    <row r="25" spans="2:10" ht="13" x14ac:dyDescent="0.15">
      <c r="B25" s="184"/>
    </row>
    <row r="26" spans="2:10" ht="13" x14ac:dyDescent="0.15"/>
    <row r="27" spans="2:10" ht="13" x14ac:dyDescent="0.15"/>
    <row r="28" spans="2:10" ht="13" x14ac:dyDescent="0.15">
      <c r="B28" s="165" t="s">
        <v>363</v>
      </c>
    </row>
    <row r="29" spans="2:10" ht="13" x14ac:dyDescent="0.15">
      <c r="B29" s="246" t="s">
        <v>364</v>
      </c>
    </row>
    <row r="30" spans="2:10" ht="80" customHeight="1" x14ac:dyDescent="0.15"/>
    <row r="31" spans="2:10" ht="80" customHeight="1" x14ac:dyDescent="0.15"/>
    <row r="32" spans="2:10" ht="80" customHeight="1" x14ac:dyDescent="0.15"/>
    <row r="33" ht="80" customHeight="1" x14ac:dyDescent="0.15"/>
    <row r="34" ht="80" customHeight="1" x14ac:dyDescent="0.15"/>
    <row r="35" ht="80" customHeight="1" x14ac:dyDescent="0.15"/>
    <row r="36" ht="80" customHeight="1" x14ac:dyDescent="0.15"/>
    <row r="37" ht="80" customHeight="1" x14ac:dyDescent="0.15"/>
    <row r="38" ht="80" customHeight="1" x14ac:dyDescent="0.15"/>
    <row r="39" ht="80" customHeight="1" x14ac:dyDescent="0.15"/>
    <row r="40" ht="80" customHeight="1" x14ac:dyDescent="0.15"/>
    <row r="41" ht="80" customHeight="1" x14ac:dyDescent="0.15"/>
    <row r="42" ht="80" customHeight="1" x14ac:dyDescent="0.15"/>
    <row r="43" ht="80" customHeight="1" x14ac:dyDescent="0.15"/>
    <row r="44" ht="80" customHeight="1" x14ac:dyDescent="0.15"/>
    <row r="45" ht="80" customHeight="1" x14ac:dyDescent="0.15"/>
    <row r="46" ht="80" customHeight="1" x14ac:dyDescent="0.15"/>
    <row r="47" ht="80" customHeight="1" x14ac:dyDescent="0.15"/>
    <row r="48" ht="80" customHeight="1" x14ac:dyDescent="0.15"/>
    <row r="49" ht="80" customHeight="1" x14ac:dyDescent="0.15"/>
    <row r="50" ht="80" customHeight="1" x14ac:dyDescent="0.15"/>
    <row r="51" ht="80" customHeight="1" x14ac:dyDescent="0.15"/>
    <row r="52" ht="80" customHeight="1" x14ac:dyDescent="0.15"/>
    <row r="53" ht="80" customHeight="1" x14ac:dyDescent="0.15"/>
    <row r="54" ht="80" customHeight="1" x14ac:dyDescent="0.15"/>
    <row r="55" ht="80" customHeight="1" x14ac:dyDescent="0.15"/>
    <row r="56" ht="80" customHeight="1" x14ac:dyDescent="0.15"/>
    <row r="57" ht="80" customHeight="1" x14ac:dyDescent="0.15"/>
    <row r="58" ht="80" customHeight="1" x14ac:dyDescent="0.15"/>
    <row r="59" ht="80" customHeight="1" x14ac:dyDescent="0.15"/>
    <row r="60" ht="80" customHeight="1" x14ac:dyDescent="0.15"/>
    <row r="61" ht="80" customHeight="1" x14ac:dyDescent="0.15"/>
    <row r="62" ht="80" customHeight="1" x14ac:dyDescent="0.15"/>
    <row r="63" ht="80" customHeight="1" x14ac:dyDescent="0.15"/>
    <row r="64" ht="80" customHeight="1" x14ac:dyDescent="0.15"/>
    <row r="65" ht="80" customHeight="1" x14ac:dyDescent="0.15"/>
    <row r="66" ht="80" customHeight="1" x14ac:dyDescent="0.15"/>
    <row r="67" ht="80" customHeight="1" x14ac:dyDescent="0.15"/>
    <row r="68" ht="80" customHeight="1" x14ac:dyDescent="0.15"/>
    <row r="69" ht="80" customHeight="1" x14ac:dyDescent="0.15"/>
    <row r="70" ht="80" customHeight="1" x14ac:dyDescent="0.15"/>
    <row r="71" ht="80" customHeight="1" x14ac:dyDescent="0.15"/>
    <row r="72" ht="80" customHeight="1" x14ac:dyDescent="0.15"/>
    <row r="73" ht="80" customHeight="1" x14ac:dyDescent="0.15"/>
    <row r="74" ht="80" customHeight="1" x14ac:dyDescent="0.15"/>
    <row r="75" ht="80" customHeight="1" x14ac:dyDescent="0.15"/>
    <row r="76" ht="80" customHeight="1" x14ac:dyDescent="0.15"/>
    <row r="77" ht="80" customHeight="1" x14ac:dyDescent="0.15"/>
    <row r="78" ht="80" customHeight="1" x14ac:dyDescent="0.15"/>
    <row r="79" ht="80" customHeight="1" x14ac:dyDescent="0.15"/>
    <row r="80" ht="80" customHeight="1" x14ac:dyDescent="0.15"/>
    <row r="81" ht="80" customHeight="1" x14ac:dyDescent="0.15"/>
    <row r="82" ht="80" customHeight="1" x14ac:dyDescent="0.15"/>
    <row r="83" ht="80" customHeight="1" x14ac:dyDescent="0.15"/>
    <row r="84" ht="80" customHeight="1" x14ac:dyDescent="0.15"/>
    <row r="85" ht="80" customHeight="1" x14ac:dyDescent="0.15"/>
    <row r="86" ht="80" customHeight="1" x14ac:dyDescent="0.15"/>
    <row r="87" ht="80" customHeight="1" x14ac:dyDescent="0.15"/>
    <row r="88" ht="80" customHeight="1" x14ac:dyDescent="0.15"/>
    <row r="89" ht="80" customHeight="1" x14ac:dyDescent="0.15"/>
    <row r="90" ht="80" customHeight="1" x14ac:dyDescent="0.15"/>
    <row r="91" ht="80" customHeight="1" x14ac:dyDescent="0.15"/>
    <row r="92" ht="80" customHeight="1" x14ac:dyDescent="0.15"/>
    <row r="93" ht="80" customHeight="1" x14ac:dyDescent="0.15"/>
    <row r="94" ht="80" customHeight="1" x14ac:dyDescent="0.15"/>
    <row r="95" ht="80" customHeight="1" x14ac:dyDescent="0.15"/>
    <row r="96" ht="80" customHeight="1" x14ac:dyDescent="0.15"/>
    <row r="97" ht="80" customHeight="1" x14ac:dyDescent="0.15"/>
    <row r="98" ht="80" customHeight="1" x14ac:dyDescent="0.15"/>
    <row r="99" ht="80" customHeight="1" x14ac:dyDescent="0.15"/>
    <row r="100" ht="80" customHeight="1" x14ac:dyDescent="0.15"/>
    <row r="101" ht="80" customHeight="1" x14ac:dyDescent="0.15"/>
    <row r="102" ht="80" customHeight="1" x14ac:dyDescent="0.15"/>
    <row r="103" ht="80" customHeight="1" x14ac:dyDescent="0.15"/>
    <row r="104" ht="80" customHeight="1" x14ac:dyDescent="0.15"/>
    <row r="105" ht="80" customHeight="1" x14ac:dyDescent="0.15"/>
    <row r="106" ht="80" customHeight="1" x14ac:dyDescent="0.15"/>
    <row r="107" ht="80" customHeight="1" x14ac:dyDescent="0.15"/>
    <row r="108" ht="80" customHeight="1" x14ac:dyDescent="0.15"/>
    <row r="109" ht="80" customHeight="1" x14ac:dyDescent="0.15"/>
    <row r="110" ht="80" customHeight="1" x14ac:dyDescent="0.15"/>
    <row r="111" ht="80" customHeight="1" x14ac:dyDescent="0.15"/>
    <row r="112" ht="80" customHeight="1" x14ac:dyDescent="0.15"/>
    <row r="113" ht="80" customHeight="1" x14ac:dyDescent="0.15"/>
    <row r="114" ht="80" customHeight="1" x14ac:dyDescent="0.15"/>
    <row r="115" ht="80" customHeight="1" x14ac:dyDescent="0.15"/>
    <row r="116" ht="80" customHeight="1" x14ac:dyDescent="0.15"/>
    <row r="117" ht="80" customHeight="1" x14ac:dyDescent="0.15"/>
    <row r="118" ht="80" customHeight="1" x14ac:dyDescent="0.15"/>
    <row r="119" ht="80" customHeight="1" x14ac:dyDescent="0.15"/>
    <row r="120" ht="80" customHeight="1" x14ac:dyDescent="0.15"/>
    <row r="121" ht="80" customHeight="1" x14ac:dyDescent="0.15"/>
    <row r="122" ht="80" customHeight="1" x14ac:dyDescent="0.15"/>
    <row r="123" ht="80" customHeight="1" x14ac:dyDescent="0.15"/>
    <row r="124" ht="80" customHeight="1" x14ac:dyDescent="0.15"/>
    <row r="125" ht="80" customHeight="1" x14ac:dyDescent="0.15"/>
    <row r="126" ht="80" customHeight="1" x14ac:dyDescent="0.15"/>
    <row r="127" ht="80" customHeight="1" x14ac:dyDescent="0.15"/>
    <row r="128" ht="80" customHeight="1" x14ac:dyDescent="0.15"/>
    <row r="129" ht="80" customHeight="1" x14ac:dyDescent="0.15"/>
    <row r="130" ht="80" customHeight="1" x14ac:dyDescent="0.15"/>
    <row r="131" ht="80" customHeight="1" x14ac:dyDescent="0.15"/>
    <row r="132" ht="80" customHeight="1" x14ac:dyDescent="0.15"/>
    <row r="133" ht="80" customHeight="1" x14ac:dyDescent="0.15"/>
    <row r="134" ht="80" customHeight="1" x14ac:dyDescent="0.15"/>
    <row r="135" ht="80" customHeight="1" x14ac:dyDescent="0.15"/>
    <row r="136" ht="80" customHeight="1" x14ac:dyDescent="0.15"/>
    <row r="137" ht="80" customHeight="1" x14ac:dyDescent="0.15"/>
    <row r="138" ht="80" customHeight="1" x14ac:dyDescent="0.15"/>
    <row r="139" ht="80" customHeight="1" x14ac:dyDescent="0.15"/>
    <row r="140" ht="80" customHeight="1" x14ac:dyDescent="0.15"/>
    <row r="141" ht="80" customHeight="1" x14ac:dyDescent="0.15"/>
    <row r="142" ht="80" customHeight="1" x14ac:dyDescent="0.15"/>
    <row r="143" ht="80" customHeight="1" x14ac:dyDescent="0.15"/>
    <row r="144" ht="80" customHeight="1" x14ac:dyDescent="0.15"/>
    <row r="145" ht="80" customHeight="1" x14ac:dyDescent="0.15"/>
    <row r="146" ht="80" customHeight="1" x14ac:dyDescent="0.15"/>
    <row r="147" ht="80" customHeight="1" x14ac:dyDescent="0.15"/>
    <row r="148" ht="80" customHeight="1" x14ac:dyDescent="0.15"/>
    <row r="149" ht="80" customHeight="1" x14ac:dyDescent="0.15"/>
    <row r="150" ht="80" customHeight="1" x14ac:dyDescent="0.15"/>
    <row r="151" ht="80" customHeight="1" x14ac:dyDescent="0.15"/>
    <row r="152" ht="80" customHeight="1" x14ac:dyDescent="0.15"/>
    <row r="153" ht="80" customHeight="1" x14ac:dyDescent="0.15"/>
    <row r="154" ht="80" customHeight="1" x14ac:dyDescent="0.15"/>
    <row r="155" ht="80" customHeight="1" x14ac:dyDescent="0.15"/>
    <row r="156" ht="80" customHeight="1" x14ac:dyDescent="0.15"/>
    <row r="157" ht="80" customHeight="1" x14ac:dyDescent="0.15"/>
    <row r="158" ht="80" customHeight="1" x14ac:dyDescent="0.15"/>
    <row r="159" ht="80" customHeight="1" x14ac:dyDescent="0.15"/>
    <row r="160" ht="80" customHeight="1" x14ac:dyDescent="0.15"/>
    <row r="161" ht="80" customHeight="1" x14ac:dyDescent="0.15"/>
    <row r="162" ht="80" customHeight="1" x14ac:dyDescent="0.15"/>
    <row r="163" ht="80" customHeight="1" x14ac:dyDescent="0.15"/>
    <row r="164" ht="80" customHeight="1" x14ac:dyDescent="0.15"/>
    <row r="165" ht="80" customHeight="1" x14ac:dyDescent="0.15"/>
    <row r="166" ht="80" customHeight="1" x14ac:dyDescent="0.15"/>
    <row r="167" ht="80" customHeight="1" x14ac:dyDescent="0.15"/>
    <row r="168" ht="80" customHeight="1" x14ac:dyDescent="0.15"/>
    <row r="169" ht="80" customHeight="1" x14ac:dyDescent="0.15"/>
    <row r="170" ht="80" customHeight="1" x14ac:dyDescent="0.15"/>
    <row r="171" ht="80" customHeight="1" x14ac:dyDescent="0.15"/>
    <row r="172" ht="80" customHeight="1" x14ac:dyDescent="0.15"/>
    <row r="173" ht="80" customHeight="1" x14ac:dyDescent="0.15"/>
    <row r="174" ht="80" customHeight="1" x14ac:dyDescent="0.15"/>
    <row r="175" ht="80" customHeight="1" x14ac:dyDescent="0.15"/>
    <row r="176" ht="80" customHeight="1" x14ac:dyDescent="0.15"/>
    <row r="177" ht="80" customHeight="1" x14ac:dyDescent="0.15"/>
    <row r="178" ht="80" customHeight="1" x14ac:dyDescent="0.15"/>
    <row r="179" ht="80" customHeight="1" x14ac:dyDescent="0.15"/>
    <row r="180" ht="80" customHeight="1" x14ac:dyDescent="0.15"/>
    <row r="181" ht="80" customHeight="1" x14ac:dyDescent="0.15"/>
    <row r="182" ht="80" customHeight="1" x14ac:dyDescent="0.15"/>
    <row r="183" ht="80" customHeight="1" x14ac:dyDescent="0.15"/>
    <row r="184" ht="80" customHeight="1" x14ac:dyDescent="0.15"/>
    <row r="185" ht="80" customHeight="1" x14ac:dyDescent="0.15"/>
    <row r="186" ht="80" customHeight="1" x14ac:dyDescent="0.15"/>
    <row r="187" ht="80" customHeight="1" x14ac:dyDescent="0.15"/>
    <row r="188" ht="80" customHeight="1" x14ac:dyDescent="0.15"/>
    <row r="189" ht="80" customHeight="1" x14ac:dyDescent="0.15"/>
    <row r="190" ht="80" customHeight="1" x14ac:dyDescent="0.15"/>
    <row r="191" ht="80" customHeight="1" x14ac:dyDescent="0.15"/>
  </sheetData>
  <mergeCells count="2">
    <mergeCell ref="B7:B10"/>
    <mergeCell ref="F4:J4"/>
  </mergeCells>
  <phoneticPr fontId="0" type="noConversion"/>
  <hyperlinks>
    <hyperlink ref="B29" r:id="rId1" xr:uid="{7849694C-590D-3F43-B326-F1AD9DE620A5}"/>
  </hyperlinks>
  <pageMargins left="0.74803149606299213" right="0.74803149606299213" top="0.74" bottom="1" header="0.51181102362204722" footer="0.51181102362204722"/>
  <pageSetup paperSize="9" scale="73" orientation="landscape" verticalDpi="300"/>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H108"/>
  <sheetViews>
    <sheetView showGridLines="0" zoomScale="221" workbookViewId="0">
      <pane xSplit="1" ySplit="3" topLeftCell="B95" activePane="bottomRight" state="frozen"/>
      <selection activeCell="S13" sqref="S13"/>
      <selection pane="topRight" activeCell="S13" sqref="S13"/>
      <selection pane="bottomLeft" activeCell="S13" sqref="S13"/>
      <selection pane="bottomRight" activeCell="A107" sqref="A107:A108"/>
    </sheetView>
  </sheetViews>
  <sheetFormatPr baseColWidth="10" defaultColWidth="8.83203125" defaultRowHeight="13" x14ac:dyDescent="0.15"/>
  <cols>
    <col min="1" max="1" width="8.5" style="122" customWidth="1"/>
    <col min="2" max="2" width="37.6640625" style="21" customWidth="1"/>
    <col min="3" max="3" width="15" style="21" customWidth="1"/>
    <col min="4" max="5" width="12" style="21" customWidth="1"/>
    <col min="6" max="6" width="4.6640625" style="21" customWidth="1"/>
    <col min="7" max="7" width="2.6640625" style="21" customWidth="1"/>
    <col min="8" max="8" width="60.1640625" style="21" bestFit="1" customWidth="1"/>
    <col min="9" max="16384" width="8.83203125" style="21"/>
  </cols>
  <sheetData>
    <row r="1" spans="1:8" ht="18" x14ac:dyDescent="0.2">
      <c r="A1" s="156" t="s">
        <v>386</v>
      </c>
    </row>
    <row r="3" spans="1:8" x14ac:dyDescent="0.15">
      <c r="A3" s="148" t="s">
        <v>148</v>
      </c>
      <c r="B3" s="148" t="s">
        <v>218</v>
      </c>
      <c r="C3" s="148" t="s">
        <v>219</v>
      </c>
      <c r="D3" s="148" t="s">
        <v>221</v>
      </c>
      <c r="E3" s="148" t="s">
        <v>220</v>
      </c>
      <c r="F3" s="167"/>
      <c r="H3" s="161" t="s">
        <v>222</v>
      </c>
    </row>
    <row r="4" spans="1:8" x14ac:dyDescent="0.15">
      <c r="A4" s="147">
        <v>1</v>
      </c>
      <c r="B4" s="144" t="s">
        <v>224</v>
      </c>
      <c r="C4" s="144"/>
      <c r="D4" s="144"/>
      <c r="E4" s="145"/>
      <c r="F4" s="168"/>
      <c r="H4" s="160" t="str">
        <f>+A4&amp;"  "&amp;B4</f>
        <v>1  Access Control Policy</v>
      </c>
    </row>
    <row r="5" spans="1:8" x14ac:dyDescent="0.15">
      <c r="A5" s="147">
        <v>2</v>
      </c>
      <c r="B5" s="144" t="s">
        <v>181</v>
      </c>
      <c r="C5" s="144"/>
      <c r="D5" s="144"/>
      <c r="E5" s="145"/>
      <c r="F5" s="168"/>
      <c r="H5" s="160" t="str">
        <f t="shared" ref="H5:H68" si="0">+A5&amp;"  "&amp;B5</f>
        <v>2  Access Control Procedure</v>
      </c>
    </row>
    <row r="6" spans="1:8" x14ac:dyDescent="0.15">
      <c r="A6" s="147">
        <v>3</v>
      </c>
      <c r="B6" s="144" t="s">
        <v>233</v>
      </c>
      <c r="C6" s="144"/>
      <c r="D6" s="144"/>
      <c r="E6" s="145"/>
      <c r="F6" s="168"/>
      <c r="H6" s="160" t="str">
        <f t="shared" si="0"/>
        <v>3  Action Tracking System for Audit Process</v>
      </c>
    </row>
    <row r="7" spans="1:8" x14ac:dyDescent="0.15">
      <c r="A7" s="147">
        <v>4</v>
      </c>
      <c r="B7" s="144" t="s">
        <v>160</v>
      </c>
      <c r="C7" s="144"/>
      <c r="D7" s="144"/>
      <c r="E7" s="145"/>
      <c r="F7" s="168"/>
      <c r="H7" s="160" t="str">
        <f t="shared" si="0"/>
        <v>4  Asbestos and synthetic Mineral Fibre handling</v>
      </c>
    </row>
    <row r="8" spans="1:8" x14ac:dyDescent="0.15">
      <c r="A8" s="147">
        <v>5</v>
      </c>
      <c r="B8" s="144" t="s">
        <v>161</v>
      </c>
      <c r="C8" s="144"/>
      <c r="D8" s="144"/>
      <c r="E8" s="145"/>
      <c r="F8" s="168"/>
      <c r="H8" s="160" t="str">
        <f t="shared" si="0"/>
        <v>5  Asbestos Register</v>
      </c>
    </row>
    <row r="9" spans="1:8" x14ac:dyDescent="0.15">
      <c r="A9" s="147">
        <v>6</v>
      </c>
      <c r="B9" s="144" t="s">
        <v>227</v>
      </c>
      <c r="C9" s="144"/>
      <c r="D9" s="144"/>
      <c r="E9" s="145"/>
      <c r="F9" s="168"/>
      <c r="H9" s="160" t="str">
        <f t="shared" si="0"/>
        <v>6  Audit Procedures</v>
      </c>
    </row>
    <row r="10" spans="1:8" x14ac:dyDescent="0.15">
      <c r="A10" s="147">
        <v>7</v>
      </c>
      <c r="B10" s="144" t="s">
        <v>226</v>
      </c>
      <c r="C10" s="144"/>
      <c r="D10" s="144"/>
      <c r="E10" s="145"/>
      <c r="F10" s="168"/>
      <c r="H10" s="160" t="str">
        <f t="shared" si="0"/>
        <v>7  Authorised signatories (Authority Levels)</v>
      </c>
    </row>
    <row r="11" spans="1:8" x14ac:dyDescent="0.15">
      <c r="A11" s="147">
        <v>8</v>
      </c>
      <c r="B11" s="144" t="s">
        <v>182</v>
      </c>
      <c r="C11" s="144"/>
      <c r="D11" s="144"/>
      <c r="E11" s="145"/>
      <c r="F11" s="168"/>
      <c r="H11" s="160" t="str">
        <f t="shared" si="0"/>
        <v>8  Bomb Threat Procedure</v>
      </c>
    </row>
    <row r="12" spans="1:8" x14ac:dyDescent="0.15">
      <c r="A12" s="147">
        <v>9</v>
      </c>
      <c r="B12" s="144" t="s">
        <v>177</v>
      </c>
      <c r="C12" s="144"/>
      <c r="D12" s="144"/>
      <c r="E12" s="145"/>
      <c r="F12" s="168"/>
      <c r="H12" s="160" t="str">
        <f t="shared" si="0"/>
        <v>9  Budget process</v>
      </c>
    </row>
    <row r="13" spans="1:8" x14ac:dyDescent="0.15">
      <c r="A13" s="147">
        <v>10</v>
      </c>
      <c r="B13" s="144" t="s">
        <v>189</v>
      </c>
      <c r="C13" s="144"/>
      <c r="D13" s="144"/>
      <c r="E13" s="145"/>
      <c r="F13" s="168"/>
      <c r="H13" s="160" t="str">
        <f t="shared" si="0"/>
        <v>10  Business Risk Management</v>
      </c>
    </row>
    <row r="14" spans="1:8" x14ac:dyDescent="0.15">
      <c r="A14" s="147">
        <v>11</v>
      </c>
      <c r="B14" s="144" t="s">
        <v>184</v>
      </c>
      <c r="C14" s="144"/>
      <c r="D14" s="144"/>
      <c r="E14" s="145"/>
      <c r="F14" s="168"/>
      <c r="H14" s="160" t="str">
        <f t="shared" si="0"/>
        <v>11  Communications Media Policy</v>
      </c>
    </row>
    <row r="15" spans="1:8" x14ac:dyDescent="0.15">
      <c r="A15" s="147">
        <v>12</v>
      </c>
      <c r="B15" s="144" t="s">
        <v>198</v>
      </c>
      <c r="C15" s="144"/>
      <c r="D15" s="144"/>
      <c r="E15" s="145"/>
      <c r="F15" s="168"/>
      <c r="H15" s="160" t="str">
        <f t="shared" si="0"/>
        <v>12  Construction Project Management Procedure</v>
      </c>
    </row>
    <row r="16" spans="1:8" x14ac:dyDescent="0.15">
      <c r="A16" s="147">
        <v>13</v>
      </c>
      <c r="B16" s="144" t="s">
        <v>229</v>
      </c>
      <c r="C16" s="144"/>
      <c r="D16" s="144"/>
      <c r="E16" s="145"/>
      <c r="F16" s="168"/>
      <c r="H16" s="160" t="str">
        <f t="shared" si="0"/>
        <v>13  Contractor Management Systems</v>
      </c>
    </row>
    <row r="17" spans="1:8" x14ac:dyDescent="0.15">
      <c r="A17" s="147">
        <v>14</v>
      </c>
      <c r="B17" s="144" t="s">
        <v>152</v>
      </c>
      <c r="C17" s="144"/>
      <c r="D17" s="144"/>
      <c r="E17" s="145"/>
      <c r="F17" s="168"/>
      <c r="H17" s="160" t="str">
        <f t="shared" si="0"/>
        <v>14  Critical task Identification and analysis</v>
      </c>
    </row>
    <row r="18" spans="1:8" x14ac:dyDescent="0.15">
      <c r="A18" s="147">
        <v>15</v>
      </c>
      <c r="B18" s="144" t="s">
        <v>159</v>
      </c>
      <c r="C18" s="144"/>
      <c r="D18" s="144"/>
      <c r="E18" s="145"/>
      <c r="F18" s="168"/>
      <c r="H18" s="160" t="str">
        <f t="shared" si="0"/>
        <v>15  Document control</v>
      </c>
    </row>
    <row r="19" spans="1:8" x14ac:dyDescent="0.15">
      <c r="A19" s="147">
        <v>16</v>
      </c>
      <c r="B19" s="144" t="s">
        <v>387</v>
      </c>
      <c r="C19" s="144"/>
      <c r="D19" s="144"/>
      <c r="E19" s="145"/>
      <c r="F19" s="168"/>
      <c r="H19" s="160" t="str">
        <f t="shared" si="0"/>
        <v>16  Group Facilities Annual Audit Plan</v>
      </c>
    </row>
    <row r="20" spans="1:8" x14ac:dyDescent="0.15">
      <c r="A20" s="147">
        <v>17</v>
      </c>
      <c r="B20" s="144" t="s">
        <v>388</v>
      </c>
      <c r="C20" s="144"/>
      <c r="D20" s="144"/>
      <c r="E20" s="145"/>
      <c r="F20" s="168"/>
      <c r="H20" s="160" t="str">
        <f t="shared" si="0"/>
        <v>17  Group Facilities Management Manual</v>
      </c>
    </row>
    <row r="21" spans="1:8" x14ac:dyDescent="0.15">
      <c r="A21" s="147">
        <v>18</v>
      </c>
      <c r="B21" s="144" t="s">
        <v>389</v>
      </c>
      <c r="C21" s="144"/>
      <c r="D21" s="144"/>
      <c r="E21" s="145"/>
      <c r="F21" s="168"/>
      <c r="H21" s="160" t="str">
        <f t="shared" si="0"/>
        <v>18  Waste disposal procedure</v>
      </c>
    </row>
    <row r="22" spans="1:8" x14ac:dyDescent="0.15">
      <c r="A22" s="147">
        <v>19</v>
      </c>
      <c r="B22" s="144" t="s">
        <v>173</v>
      </c>
      <c r="C22" s="144"/>
      <c r="D22" s="144"/>
      <c r="E22" s="145"/>
      <c r="F22" s="168"/>
      <c r="H22" s="160" t="str">
        <f t="shared" si="0"/>
        <v>19  Emergency Response training matrix</v>
      </c>
    </row>
    <row r="23" spans="1:8" x14ac:dyDescent="0.15">
      <c r="A23" s="147">
        <v>20</v>
      </c>
      <c r="B23" s="144" t="s">
        <v>174</v>
      </c>
      <c r="C23" s="144"/>
      <c r="D23" s="144"/>
      <c r="E23" s="145"/>
      <c r="F23" s="168"/>
      <c r="H23" s="160" t="str">
        <f t="shared" si="0"/>
        <v>20  Emergency Response.</v>
      </c>
    </row>
    <row r="24" spans="1:8" x14ac:dyDescent="0.15">
      <c r="A24" s="147">
        <v>21</v>
      </c>
      <c r="B24" s="144" t="s">
        <v>195</v>
      </c>
      <c r="C24" s="144"/>
      <c r="D24" s="144"/>
      <c r="E24" s="145"/>
      <c r="F24" s="168"/>
      <c r="H24" s="160" t="str">
        <f t="shared" si="0"/>
        <v>21  Engineering Standards Manual.</v>
      </c>
    </row>
    <row r="25" spans="1:8" x14ac:dyDescent="0.15">
      <c r="A25" s="147">
        <v>22</v>
      </c>
      <c r="B25" s="144" t="s">
        <v>169</v>
      </c>
      <c r="C25" s="144"/>
      <c r="D25" s="144"/>
      <c r="E25" s="145"/>
      <c r="F25" s="168"/>
      <c r="H25" s="160" t="str">
        <f t="shared" si="0"/>
        <v>22  Environmental Reporting</v>
      </c>
    </row>
    <row r="26" spans="1:8" x14ac:dyDescent="0.15">
      <c r="A26" s="147">
        <v>23</v>
      </c>
      <c r="B26" s="144" t="s">
        <v>230</v>
      </c>
      <c r="C26" s="144"/>
      <c r="D26" s="144"/>
      <c r="E26" s="145"/>
      <c r="F26" s="168"/>
      <c r="H26" s="160" t="str">
        <f t="shared" si="0"/>
        <v>23  Fire Plans</v>
      </c>
    </row>
    <row r="27" spans="1:8" x14ac:dyDescent="0.15">
      <c r="A27" s="147">
        <v>24</v>
      </c>
      <c r="B27" s="144" t="s">
        <v>170</v>
      </c>
      <c r="C27" s="144"/>
      <c r="D27" s="144"/>
      <c r="E27" s="145"/>
      <c r="F27" s="168"/>
      <c r="H27" s="160" t="str">
        <f t="shared" si="0"/>
        <v>24  Fitness for Work Program</v>
      </c>
    </row>
    <row r="28" spans="1:8" x14ac:dyDescent="0.15">
      <c r="A28" s="147">
        <v>25</v>
      </c>
      <c r="B28" s="144" t="s">
        <v>167</v>
      </c>
      <c r="C28" s="144"/>
      <c r="D28" s="144"/>
      <c r="E28" s="145"/>
      <c r="F28" s="168"/>
      <c r="H28" s="160" t="str">
        <f t="shared" si="0"/>
        <v>25  Hazardous area classification</v>
      </c>
    </row>
    <row r="29" spans="1:8" x14ac:dyDescent="0.15">
      <c r="A29" s="147">
        <v>26</v>
      </c>
      <c r="B29" s="144" t="s">
        <v>166</v>
      </c>
      <c r="C29" s="144"/>
      <c r="D29" s="144"/>
      <c r="E29" s="145"/>
      <c r="F29" s="168"/>
      <c r="H29" s="160" t="str">
        <f t="shared" si="0"/>
        <v>26  HAZMAT, Workplace registers</v>
      </c>
    </row>
    <row r="30" spans="1:8" x14ac:dyDescent="0.15">
      <c r="A30" s="147">
        <v>27</v>
      </c>
      <c r="B30" s="144" t="s">
        <v>156</v>
      </c>
      <c r="C30" s="144"/>
      <c r="D30" s="144"/>
      <c r="E30" s="145"/>
      <c r="F30" s="168"/>
      <c r="H30" s="160" t="str">
        <f t="shared" si="0"/>
        <v>27  Health management program, incl. Promotion.</v>
      </c>
    </row>
    <row r="31" spans="1:8" x14ac:dyDescent="0.15">
      <c r="A31" s="147">
        <v>28</v>
      </c>
      <c r="B31" s="144" t="s">
        <v>176</v>
      </c>
      <c r="C31" s="144"/>
      <c r="D31" s="144"/>
      <c r="E31" s="145"/>
      <c r="F31" s="168"/>
      <c r="H31" s="160" t="str">
        <f t="shared" si="0"/>
        <v>28  Hearing conservation program.</v>
      </c>
    </row>
    <row r="32" spans="1:8" x14ac:dyDescent="0.15">
      <c r="A32" s="147">
        <v>29</v>
      </c>
      <c r="B32" s="144" t="s">
        <v>155</v>
      </c>
      <c r="C32" s="144"/>
      <c r="D32" s="144"/>
      <c r="E32" s="145"/>
      <c r="F32" s="168"/>
      <c r="H32" s="160" t="str">
        <f t="shared" si="0"/>
        <v>29  HR policies manual</v>
      </c>
    </row>
    <row r="33" spans="1:8" x14ac:dyDescent="0.15">
      <c r="A33" s="147">
        <v>30</v>
      </c>
      <c r="B33" s="144" t="s">
        <v>203</v>
      </c>
      <c r="C33" s="144"/>
      <c r="D33" s="144"/>
      <c r="E33" s="145"/>
      <c r="F33" s="168"/>
      <c r="H33" s="160" t="str">
        <f t="shared" si="0"/>
        <v>30  HSE Hazards Register</v>
      </c>
    </row>
    <row r="34" spans="1:8" x14ac:dyDescent="0.15">
      <c r="A34" s="147">
        <v>31</v>
      </c>
      <c r="B34" s="144" t="s">
        <v>151</v>
      </c>
      <c r="C34" s="144"/>
      <c r="D34" s="144"/>
      <c r="E34" s="145"/>
      <c r="F34" s="168"/>
      <c r="H34" s="160" t="str">
        <f t="shared" si="0"/>
        <v>31  HSE plan</v>
      </c>
    </row>
    <row r="35" spans="1:8" x14ac:dyDescent="0.15">
      <c r="A35" s="147">
        <v>32</v>
      </c>
      <c r="B35" s="144" t="s">
        <v>202</v>
      </c>
      <c r="C35" s="144"/>
      <c r="D35" s="144"/>
      <c r="E35" s="145"/>
      <c r="F35" s="168"/>
      <c r="H35" s="160" t="str">
        <f t="shared" si="0"/>
        <v>32  HSE Training Procedure</v>
      </c>
    </row>
    <row r="36" spans="1:8" x14ac:dyDescent="0.15">
      <c r="A36" s="147">
        <v>33</v>
      </c>
      <c r="B36" s="144" t="s">
        <v>232</v>
      </c>
      <c r="C36" s="144"/>
      <c r="D36" s="144"/>
      <c r="E36" s="145"/>
      <c r="F36" s="168"/>
      <c r="H36" s="160" t="str">
        <f t="shared" si="0"/>
        <v>33  HSERQ Strategic Direction</v>
      </c>
    </row>
    <row r="37" spans="1:8" x14ac:dyDescent="0.15">
      <c r="A37" s="147">
        <v>34</v>
      </c>
      <c r="B37" s="144" t="s">
        <v>390</v>
      </c>
      <c r="C37" s="144"/>
      <c r="D37" s="144"/>
      <c r="E37" s="145"/>
      <c r="F37" s="168"/>
      <c r="H37" s="160" t="str">
        <f t="shared" si="0"/>
        <v>34  Incident Reporting Procedure</v>
      </c>
    </row>
    <row r="38" spans="1:8" x14ac:dyDescent="0.15">
      <c r="A38" s="147">
        <v>35</v>
      </c>
      <c r="B38" s="247" t="s">
        <v>390</v>
      </c>
      <c r="C38" s="144"/>
      <c r="D38" s="144"/>
      <c r="E38" s="145"/>
      <c r="F38" s="168"/>
      <c r="H38" s="160" t="str">
        <f t="shared" si="0"/>
        <v>35  Incident Reporting Procedure</v>
      </c>
    </row>
    <row r="39" spans="1:8" x14ac:dyDescent="0.15">
      <c r="A39" s="147">
        <v>36</v>
      </c>
      <c r="B39" s="144" t="s">
        <v>225</v>
      </c>
      <c r="C39" s="144"/>
      <c r="D39" s="144"/>
      <c r="E39" s="145"/>
      <c r="F39" s="168"/>
      <c r="H39" s="160" t="str">
        <f t="shared" si="0"/>
        <v>36  Induction Procedure &amp; Systems</v>
      </c>
    </row>
    <row r="40" spans="1:8" x14ac:dyDescent="0.15">
      <c r="A40" s="147">
        <v>37</v>
      </c>
      <c r="B40" s="144" t="s">
        <v>190</v>
      </c>
      <c r="C40" s="144"/>
      <c r="D40" s="144"/>
      <c r="E40" s="145"/>
      <c r="F40" s="168"/>
      <c r="H40" s="160" t="str">
        <f t="shared" si="0"/>
        <v>37  Industrial Regulation &amp; management systems</v>
      </c>
    </row>
    <row r="41" spans="1:8" x14ac:dyDescent="0.15">
      <c r="A41" s="147">
        <v>38</v>
      </c>
      <c r="B41" s="144" t="s">
        <v>186</v>
      </c>
      <c r="C41" s="144"/>
      <c r="D41" s="144"/>
      <c r="E41" s="145"/>
      <c r="F41" s="168"/>
      <c r="H41" s="160" t="str">
        <f t="shared" si="0"/>
        <v>38  Information Policy</v>
      </c>
    </row>
    <row r="42" spans="1:8" x14ac:dyDescent="0.15">
      <c r="A42" s="147">
        <v>39</v>
      </c>
      <c r="B42" s="144" t="s">
        <v>183</v>
      </c>
      <c r="C42" s="144"/>
      <c r="D42" s="144"/>
      <c r="E42" s="145"/>
      <c r="F42" s="168"/>
      <c r="H42" s="160" t="str">
        <f t="shared" si="0"/>
        <v xml:space="preserve">39  Information Security Policy </v>
      </c>
    </row>
    <row r="43" spans="1:8" x14ac:dyDescent="0.15">
      <c r="A43" s="147">
        <v>40</v>
      </c>
      <c r="B43" s="144" t="s">
        <v>185</v>
      </c>
      <c r="C43" s="144"/>
      <c r="D43" s="144"/>
      <c r="E43" s="145"/>
      <c r="F43" s="168"/>
      <c r="H43" s="160" t="str">
        <f t="shared" si="0"/>
        <v xml:space="preserve">40  IT Management System </v>
      </c>
    </row>
    <row r="44" spans="1:8" x14ac:dyDescent="0.15">
      <c r="A44" s="147">
        <v>41</v>
      </c>
      <c r="B44" s="144" t="s">
        <v>153</v>
      </c>
      <c r="C44" s="144"/>
      <c r="D44" s="144"/>
      <c r="E44" s="145"/>
      <c r="F44" s="168"/>
      <c r="H44" s="160" t="str">
        <f t="shared" si="0"/>
        <v>41  Job Hazard Analysis Methodology</v>
      </c>
    </row>
    <row r="45" spans="1:8" x14ac:dyDescent="0.15">
      <c r="A45" s="147">
        <v>42</v>
      </c>
      <c r="B45" s="144" t="s">
        <v>391</v>
      </c>
      <c r="C45" s="144"/>
      <c r="D45" s="144"/>
      <c r="E45" s="145"/>
      <c r="F45" s="168"/>
      <c r="H45" s="160" t="str">
        <f t="shared" si="0"/>
        <v>42  Laboratory: Quality Manual Technical lab.</v>
      </c>
    </row>
    <row r="46" spans="1:8" x14ac:dyDescent="0.15">
      <c r="A46" s="147">
        <v>43</v>
      </c>
      <c r="B46" s="144" t="s">
        <v>200</v>
      </c>
      <c r="C46" s="144"/>
      <c r="D46" s="144"/>
      <c r="E46" s="145"/>
      <c r="F46" s="168"/>
      <c r="H46" s="160" t="str">
        <f t="shared" si="0"/>
        <v>43  Lifting &amp; Manual Handling Standards</v>
      </c>
    </row>
    <row r="47" spans="1:8" x14ac:dyDescent="0.15">
      <c r="A47" s="147">
        <v>44</v>
      </c>
      <c r="B47" s="144" t="s">
        <v>197</v>
      </c>
      <c r="C47" s="144"/>
      <c r="D47" s="144"/>
      <c r="E47" s="145"/>
      <c r="F47" s="168"/>
      <c r="H47" s="160" t="str">
        <f t="shared" si="0"/>
        <v>44  Maintenance manual</v>
      </c>
    </row>
    <row r="48" spans="1:8" x14ac:dyDescent="0.15">
      <c r="A48" s="147">
        <v>45</v>
      </c>
      <c r="B48" s="144" t="s">
        <v>163</v>
      </c>
      <c r="C48" s="144"/>
      <c r="D48" s="144"/>
      <c r="E48" s="145"/>
      <c r="F48" s="168"/>
      <c r="H48" s="160" t="str">
        <f t="shared" si="0"/>
        <v>45  Maintenance philosophies,</v>
      </c>
    </row>
    <row r="49" spans="1:8" x14ac:dyDescent="0.15">
      <c r="A49" s="147">
        <v>46</v>
      </c>
      <c r="B49" s="144" t="s">
        <v>168</v>
      </c>
      <c r="C49" s="144"/>
      <c r="D49" s="144"/>
      <c r="E49" s="145"/>
      <c r="F49" s="168"/>
      <c r="H49" s="160" t="str">
        <f t="shared" si="0"/>
        <v>46  Maintenance planning process</v>
      </c>
    </row>
    <row r="50" spans="1:8" x14ac:dyDescent="0.15">
      <c r="A50" s="147">
        <v>47</v>
      </c>
      <c r="B50" s="144" t="s">
        <v>187</v>
      </c>
      <c r="C50" s="144"/>
      <c r="D50" s="144"/>
      <c r="E50" s="145"/>
      <c r="F50" s="168"/>
      <c r="H50" s="160" t="str">
        <f t="shared" si="0"/>
        <v>47  Management Policy Manual</v>
      </c>
    </row>
    <row r="51" spans="1:8" x14ac:dyDescent="0.15">
      <c r="A51" s="147">
        <v>48</v>
      </c>
      <c r="B51" s="144" t="s">
        <v>171</v>
      </c>
      <c r="C51" s="144"/>
      <c r="D51" s="144"/>
      <c r="E51" s="145"/>
      <c r="F51" s="168"/>
      <c r="H51" s="160" t="str">
        <f t="shared" si="0"/>
        <v xml:space="preserve">48  Manual Handling procedure </v>
      </c>
    </row>
    <row r="52" spans="1:8" x14ac:dyDescent="0.15">
      <c r="A52" s="147">
        <v>49</v>
      </c>
      <c r="B52" s="144" t="s">
        <v>175</v>
      </c>
      <c r="C52" s="144"/>
      <c r="D52" s="144"/>
      <c r="E52" s="145"/>
      <c r="F52" s="168"/>
      <c r="H52" s="160" t="str">
        <f t="shared" si="0"/>
        <v>49  Noise survey/tests</v>
      </c>
    </row>
    <row r="53" spans="1:8" x14ac:dyDescent="0.15">
      <c r="A53" s="147">
        <v>50</v>
      </c>
      <c r="B53" s="144" t="s">
        <v>228</v>
      </c>
      <c r="C53" s="144"/>
      <c r="D53" s="144"/>
      <c r="E53" s="145"/>
      <c r="F53" s="168"/>
      <c r="H53" s="160" t="str">
        <f t="shared" si="0"/>
        <v>50  OHS Management System</v>
      </c>
    </row>
    <row r="54" spans="1:8" x14ac:dyDescent="0.15">
      <c r="A54" s="147">
        <v>51</v>
      </c>
      <c r="B54" s="144" t="s">
        <v>191</v>
      </c>
      <c r="C54" s="144"/>
      <c r="D54" s="144"/>
      <c r="E54" s="145"/>
      <c r="F54" s="168"/>
      <c r="H54" s="160" t="str">
        <f t="shared" si="0"/>
        <v>51  OHS Manual</v>
      </c>
    </row>
    <row r="55" spans="1:8" x14ac:dyDescent="0.15">
      <c r="A55" s="147">
        <v>52</v>
      </c>
      <c r="B55" s="144" t="s">
        <v>165</v>
      </c>
      <c r="C55" s="144"/>
      <c r="D55" s="144"/>
      <c r="E55" s="145"/>
      <c r="F55" s="168"/>
      <c r="H55" s="160" t="str">
        <f t="shared" si="0"/>
        <v>52  Operating Guidelines and control instructions</v>
      </c>
    </row>
    <row r="56" spans="1:8" x14ac:dyDescent="0.15">
      <c r="A56" s="147">
        <v>53</v>
      </c>
      <c r="B56" s="144" t="s">
        <v>194</v>
      </c>
      <c r="C56" s="144"/>
      <c r="D56" s="144"/>
      <c r="E56" s="145"/>
      <c r="F56" s="168"/>
      <c r="H56" s="160" t="str">
        <f t="shared" si="0"/>
        <v xml:space="preserve">53  Patient Information Management </v>
      </c>
    </row>
    <row r="57" spans="1:8" x14ac:dyDescent="0.15">
      <c r="A57" s="147">
        <v>54</v>
      </c>
      <c r="B57" s="144" t="s">
        <v>158</v>
      </c>
      <c r="C57" s="144"/>
      <c r="D57" s="144"/>
      <c r="E57" s="145"/>
      <c r="F57" s="168"/>
      <c r="H57" s="160" t="str">
        <f t="shared" si="0"/>
        <v>54  Planned meetings (HSE)</v>
      </c>
    </row>
    <row r="58" spans="1:8" x14ac:dyDescent="0.15">
      <c r="A58" s="147">
        <v>55</v>
      </c>
      <c r="B58" s="144" t="s">
        <v>199</v>
      </c>
      <c r="C58" s="144"/>
      <c r="D58" s="144"/>
      <c r="E58" s="145"/>
      <c r="F58" s="168"/>
      <c r="H58" s="160" t="str">
        <f t="shared" si="0"/>
        <v>55  Procurement Procedures Manual</v>
      </c>
    </row>
    <row r="59" spans="1:8" x14ac:dyDescent="0.15">
      <c r="A59" s="147">
        <v>56</v>
      </c>
      <c r="B59" s="144" t="s">
        <v>164</v>
      </c>
      <c r="C59" s="144"/>
      <c r="D59" s="144"/>
      <c r="E59" s="145"/>
      <c r="F59" s="168"/>
      <c r="H59" s="160" t="str">
        <f t="shared" si="0"/>
        <v>56  Project Management Procedures</v>
      </c>
    </row>
    <row r="60" spans="1:8" x14ac:dyDescent="0.15">
      <c r="A60" s="147">
        <v>57</v>
      </c>
      <c r="B60" s="144" t="s">
        <v>162</v>
      </c>
      <c r="C60" s="144"/>
      <c r="D60" s="144"/>
      <c r="E60" s="145"/>
      <c r="F60" s="168"/>
      <c r="H60" s="160" t="str">
        <f t="shared" si="0"/>
        <v>57  Radioactive materials, ionising radiation.</v>
      </c>
    </row>
    <row r="61" spans="1:8" x14ac:dyDescent="0.15">
      <c r="A61" s="147">
        <v>58</v>
      </c>
      <c r="B61" s="144" t="s">
        <v>193</v>
      </c>
      <c r="C61" s="144"/>
      <c r="D61" s="144"/>
      <c r="E61" s="145"/>
      <c r="F61" s="168"/>
      <c r="H61" s="160" t="str">
        <f t="shared" si="0"/>
        <v xml:space="preserve">58  Records Information management </v>
      </c>
    </row>
    <row r="62" spans="1:8" x14ac:dyDescent="0.15">
      <c r="A62" s="147">
        <v>59</v>
      </c>
      <c r="B62" s="144" t="s">
        <v>154</v>
      </c>
      <c r="C62" s="144"/>
      <c r="D62" s="144"/>
      <c r="E62" s="145"/>
      <c r="F62" s="168"/>
      <c r="H62" s="160" t="str">
        <f t="shared" si="0"/>
        <v>59  Recruitment process manual</v>
      </c>
    </row>
    <row r="63" spans="1:8" x14ac:dyDescent="0.15">
      <c r="A63" s="147">
        <v>60</v>
      </c>
      <c r="B63" s="144" t="s">
        <v>231</v>
      </c>
      <c r="C63" s="144"/>
      <c r="D63" s="144"/>
      <c r="E63" s="145"/>
      <c r="F63" s="168"/>
      <c r="H63" s="160" t="str">
        <f t="shared" si="0"/>
        <v>60  Restraint Protocols</v>
      </c>
    </row>
    <row r="64" spans="1:8" x14ac:dyDescent="0.15">
      <c r="A64" s="147">
        <v>61</v>
      </c>
      <c r="B64" s="144" t="s">
        <v>201</v>
      </c>
      <c r="C64" s="144"/>
      <c r="D64" s="144"/>
      <c r="E64" s="145"/>
      <c r="F64" s="168"/>
      <c r="H64" s="160" t="str">
        <f t="shared" si="0"/>
        <v>61  SAFE Project</v>
      </c>
    </row>
    <row r="65" spans="1:8" x14ac:dyDescent="0.15">
      <c r="A65" s="147">
        <v>62</v>
      </c>
      <c r="B65" s="144" t="s">
        <v>157</v>
      </c>
      <c r="C65" s="144"/>
      <c r="D65" s="144"/>
      <c r="E65" s="145"/>
      <c r="F65" s="168"/>
      <c r="H65" s="160" t="str">
        <f t="shared" si="0"/>
        <v>62  Safety and Health Rep. guide.</v>
      </c>
    </row>
    <row r="66" spans="1:8" x14ac:dyDescent="0.15">
      <c r="A66" s="147">
        <v>63</v>
      </c>
      <c r="B66" s="144" t="s">
        <v>180</v>
      </c>
      <c r="C66" s="144"/>
      <c r="D66" s="144"/>
      <c r="E66" s="145"/>
      <c r="F66" s="168"/>
      <c r="H66" s="160" t="str">
        <f t="shared" si="0"/>
        <v>63  Security Instructions</v>
      </c>
    </row>
    <row r="67" spans="1:8" x14ac:dyDescent="0.15">
      <c r="A67" s="147">
        <v>64</v>
      </c>
      <c r="B67" s="144" t="s">
        <v>223</v>
      </c>
      <c r="C67" s="144"/>
      <c r="D67" s="144"/>
      <c r="E67" s="145"/>
      <c r="F67" s="168"/>
      <c r="H67" s="160" t="str">
        <f t="shared" si="0"/>
        <v>64  Security Policy</v>
      </c>
    </row>
    <row r="68" spans="1:8" x14ac:dyDescent="0.15">
      <c r="A68" s="147">
        <v>65</v>
      </c>
      <c r="B68" s="144" t="s">
        <v>179</v>
      </c>
      <c r="C68" s="144"/>
      <c r="D68" s="144"/>
      <c r="E68" s="145"/>
      <c r="F68" s="168"/>
      <c r="H68" s="160" t="str">
        <f t="shared" si="0"/>
        <v>65  Security Procedure</v>
      </c>
    </row>
    <row r="69" spans="1:8" x14ac:dyDescent="0.15">
      <c r="A69" s="147">
        <v>66</v>
      </c>
      <c r="B69" s="162" t="s">
        <v>188</v>
      </c>
      <c r="C69" s="144"/>
      <c r="D69" s="144"/>
      <c r="E69" s="145"/>
      <c r="F69" s="168"/>
      <c r="H69" s="160" t="str">
        <f t="shared" ref="H69:H105" si="1">+A69&amp;"  "&amp;B69</f>
        <v>66  Security Risk Assessment</v>
      </c>
    </row>
    <row r="70" spans="1:8" x14ac:dyDescent="0.15">
      <c r="A70" s="147">
        <v>67</v>
      </c>
      <c r="B70" s="144" t="s">
        <v>178</v>
      </c>
      <c r="C70" s="144"/>
      <c r="D70" s="144"/>
      <c r="E70" s="145"/>
      <c r="F70" s="168"/>
      <c r="H70" s="160" t="str">
        <f t="shared" si="1"/>
        <v>67  Security Standards</v>
      </c>
    </row>
    <row r="71" spans="1:8" x14ac:dyDescent="0.15">
      <c r="A71" s="147">
        <v>68</v>
      </c>
      <c r="B71" s="144" t="s">
        <v>192</v>
      </c>
      <c r="C71" s="144"/>
      <c r="D71" s="144"/>
      <c r="E71" s="145"/>
      <c r="F71" s="168"/>
      <c r="H71" s="160" t="str">
        <f t="shared" si="1"/>
        <v>68  Staff Training Manual</v>
      </c>
    </row>
    <row r="72" spans="1:8" x14ac:dyDescent="0.15">
      <c r="A72" s="147">
        <v>69</v>
      </c>
      <c r="B72" s="144" t="s">
        <v>172</v>
      </c>
      <c r="C72" s="144"/>
      <c r="D72" s="144"/>
      <c r="E72" s="145"/>
      <c r="F72" s="168"/>
      <c r="H72" s="160" t="str">
        <f t="shared" si="1"/>
        <v>69  Supply Chain – Procurement and Logistics</v>
      </c>
    </row>
    <row r="73" spans="1:8" x14ac:dyDescent="0.15">
      <c r="A73" s="147">
        <v>70</v>
      </c>
      <c r="B73" s="144" t="s">
        <v>196</v>
      </c>
      <c r="C73" s="146"/>
      <c r="D73" s="146"/>
      <c r="E73" s="142"/>
      <c r="F73" s="169"/>
      <c r="H73" s="160" t="str">
        <f t="shared" si="1"/>
        <v>70  Systems administration procedures</v>
      </c>
    </row>
    <row r="74" spans="1:8" x14ac:dyDescent="0.15">
      <c r="A74" s="147">
        <v>71</v>
      </c>
      <c r="B74" s="144"/>
      <c r="C74" s="146"/>
      <c r="D74" s="146"/>
      <c r="E74" s="145"/>
      <c r="F74" s="168"/>
      <c r="H74" s="160" t="str">
        <f t="shared" si="1"/>
        <v xml:space="preserve">71  </v>
      </c>
    </row>
    <row r="75" spans="1:8" x14ac:dyDescent="0.15">
      <c r="A75" s="147">
        <v>72</v>
      </c>
      <c r="B75" s="144"/>
      <c r="C75" s="146"/>
      <c r="D75" s="146"/>
      <c r="E75" s="145"/>
      <c r="F75" s="168"/>
      <c r="H75" s="160" t="str">
        <f t="shared" si="1"/>
        <v xml:space="preserve">72  </v>
      </c>
    </row>
    <row r="76" spans="1:8" x14ac:dyDescent="0.15">
      <c r="A76" s="147">
        <v>73</v>
      </c>
      <c r="B76" s="144"/>
      <c r="C76" s="144"/>
      <c r="D76" s="144"/>
      <c r="E76" s="145"/>
      <c r="F76" s="168"/>
      <c r="H76" s="160" t="str">
        <f t="shared" si="1"/>
        <v xml:space="preserve">73  </v>
      </c>
    </row>
    <row r="77" spans="1:8" x14ac:dyDescent="0.15">
      <c r="A77" s="147">
        <v>74</v>
      </c>
      <c r="B77" s="144"/>
      <c r="C77" s="144"/>
      <c r="D77" s="144"/>
      <c r="E77" s="145"/>
      <c r="F77" s="168"/>
      <c r="H77" s="160" t="str">
        <f t="shared" si="1"/>
        <v xml:space="preserve">74  </v>
      </c>
    </row>
    <row r="78" spans="1:8" x14ac:dyDescent="0.15">
      <c r="A78" s="147">
        <v>75</v>
      </c>
      <c r="B78" s="144"/>
      <c r="C78" s="144"/>
      <c r="D78" s="144"/>
      <c r="E78" s="145"/>
      <c r="F78" s="168"/>
      <c r="H78" s="160" t="str">
        <f t="shared" si="1"/>
        <v xml:space="preserve">75  </v>
      </c>
    </row>
    <row r="79" spans="1:8" x14ac:dyDescent="0.15">
      <c r="A79" s="147">
        <v>76</v>
      </c>
      <c r="B79" s="144"/>
      <c r="C79" s="144"/>
      <c r="D79" s="144"/>
      <c r="E79" s="145"/>
      <c r="F79" s="168"/>
      <c r="H79" s="160" t="str">
        <f t="shared" si="1"/>
        <v xml:space="preserve">76  </v>
      </c>
    </row>
    <row r="80" spans="1:8" x14ac:dyDescent="0.15">
      <c r="A80" s="147">
        <v>77</v>
      </c>
      <c r="B80" s="144"/>
      <c r="C80" s="144"/>
      <c r="D80" s="144"/>
      <c r="E80" s="145"/>
      <c r="F80" s="168"/>
      <c r="H80" s="160" t="str">
        <f t="shared" si="1"/>
        <v xml:space="preserve">77  </v>
      </c>
    </row>
    <row r="81" spans="1:8" x14ac:dyDescent="0.15">
      <c r="A81" s="147">
        <v>78</v>
      </c>
      <c r="B81" s="144"/>
      <c r="C81" s="144"/>
      <c r="D81" s="144"/>
      <c r="E81" s="145"/>
      <c r="F81" s="168"/>
      <c r="H81" s="160" t="str">
        <f t="shared" si="1"/>
        <v xml:space="preserve">78  </v>
      </c>
    </row>
    <row r="82" spans="1:8" x14ac:dyDescent="0.15">
      <c r="A82" s="147">
        <v>79</v>
      </c>
      <c r="B82" s="144"/>
      <c r="C82" s="146"/>
      <c r="D82" s="146"/>
      <c r="E82" s="145"/>
      <c r="F82" s="168"/>
      <c r="H82" s="160" t="str">
        <f t="shared" si="1"/>
        <v xml:space="preserve">79  </v>
      </c>
    </row>
    <row r="83" spans="1:8" x14ac:dyDescent="0.15">
      <c r="A83" s="147">
        <v>80</v>
      </c>
      <c r="B83" s="144"/>
      <c r="C83" s="144"/>
      <c r="D83" s="144"/>
      <c r="E83" s="145"/>
      <c r="F83" s="168"/>
      <c r="H83" s="160" t="str">
        <f t="shared" si="1"/>
        <v xml:space="preserve">80  </v>
      </c>
    </row>
    <row r="84" spans="1:8" x14ac:dyDescent="0.15">
      <c r="A84" s="147">
        <v>81</v>
      </c>
      <c r="B84" s="144"/>
      <c r="C84" s="144"/>
      <c r="D84" s="144"/>
      <c r="E84" s="145"/>
      <c r="F84" s="168"/>
      <c r="H84" s="160" t="str">
        <f t="shared" si="1"/>
        <v xml:space="preserve">81  </v>
      </c>
    </row>
    <row r="85" spans="1:8" x14ac:dyDescent="0.15">
      <c r="A85" s="147">
        <v>82</v>
      </c>
      <c r="B85" s="144"/>
      <c r="C85" s="144"/>
      <c r="D85" s="144"/>
      <c r="E85" s="145"/>
      <c r="F85" s="168"/>
      <c r="H85" s="160" t="str">
        <f t="shared" si="1"/>
        <v xml:space="preserve">82  </v>
      </c>
    </row>
    <row r="86" spans="1:8" x14ac:dyDescent="0.15">
      <c r="A86" s="147">
        <v>83</v>
      </c>
      <c r="B86" s="144"/>
      <c r="C86" s="146"/>
      <c r="D86" s="146"/>
      <c r="E86" s="145"/>
      <c r="F86" s="168"/>
      <c r="H86" s="160" t="str">
        <f t="shared" si="1"/>
        <v xml:space="preserve">83  </v>
      </c>
    </row>
    <row r="87" spans="1:8" x14ac:dyDescent="0.15">
      <c r="A87" s="147">
        <v>84</v>
      </c>
      <c r="B87" s="144"/>
      <c r="C87" s="146"/>
      <c r="D87" s="146"/>
      <c r="E87" s="145"/>
      <c r="F87" s="168"/>
      <c r="H87" s="160" t="str">
        <f t="shared" si="1"/>
        <v xml:space="preserve">84  </v>
      </c>
    </row>
    <row r="88" spans="1:8" x14ac:dyDescent="0.15">
      <c r="A88" s="147">
        <v>85</v>
      </c>
      <c r="B88" s="144"/>
      <c r="C88" s="146"/>
      <c r="D88" s="146"/>
      <c r="E88" s="145"/>
      <c r="F88" s="168"/>
      <c r="H88" s="160" t="str">
        <f t="shared" si="1"/>
        <v xml:space="preserve">85  </v>
      </c>
    </row>
    <row r="89" spans="1:8" x14ac:dyDescent="0.15">
      <c r="A89" s="147">
        <v>86</v>
      </c>
      <c r="B89" s="144"/>
      <c r="C89" s="146"/>
      <c r="D89" s="146"/>
      <c r="E89" s="145"/>
      <c r="F89" s="168"/>
      <c r="H89" s="160" t="str">
        <f t="shared" si="1"/>
        <v xml:space="preserve">86  </v>
      </c>
    </row>
    <row r="90" spans="1:8" x14ac:dyDescent="0.15">
      <c r="A90" s="147">
        <v>87</v>
      </c>
      <c r="B90" s="144"/>
      <c r="C90" s="142"/>
      <c r="D90" s="142"/>
      <c r="E90" s="145"/>
      <c r="F90" s="168"/>
      <c r="H90" s="160" t="str">
        <f t="shared" si="1"/>
        <v xml:space="preserve">87  </v>
      </c>
    </row>
    <row r="91" spans="1:8" x14ac:dyDescent="0.15">
      <c r="A91" s="147">
        <v>88</v>
      </c>
      <c r="B91" s="144"/>
      <c r="C91" s="144"/>
      <c r="D91" s="144"/>
      <c r="E91" s="145"/>
      <c r="F91" s="168"/>
      <c r="H91" s="160" t="str">
        <f t="shared" si="1"/>
        <v xml:space="preserve">88  </v>
      </c>
    </row>
    <row r="92" spans="1:8" x14ac:dyDescent="0.15">
      <c r="A92" s="147">
        <v>89</v>
      </c>
      <c r="B92" s="144"/>
      <c r="C92" s="146"/>
      <c r="D92" s="146"/>
      <c r="E92" s="145"/>
      <c r="F92" s="168"/>
      <c r="H92" s="160" t="str">
        <f t="shared" si="1"/>
        <v xml:space="preserve">89  </v>
      </c>
    </row>
    <row r="93" spans="1:8" x14ac:dyDescent="0.15">
      <c r="A93" s="147">
        <v>90</v>
      </c>
      <c r="B93" s="144"/>
      <c r="C93" s="146"/>
      <c r="D93" s="146"/>
      <c r="E93" s="142"/>
      <c r="F93" s="169"/>
      <c r="H93" s="160" t="str">
        <f t="shared" si="1"/>
        <v xml:space="preserve">90  </v>
      </c>
    </row>
    <row r="94" spans="1:8" x14ac:dyDescent="0.15">
      <c r="A94" s="147">
        <v>91</v>
      </c>
      <c r="B94" s="144"/>
      <c r="C94" s="146"/>
      <c r="D94" s="146"/>
      <c r="E94" s="145"/>
      <c r="F94" s="168"/>
      <c r="H94" s="160" t="str">
        <f t="shared" si="1"/>
        <v xml:space="preserve">91  </v>
      </c>
    </row>
    <row r="95" spans="1:8" x14ac:dyDescent="0.15">
      <c r="A95" s="147">
        <v>92</v>
      </c>
      <c r="B95" s="144"/>
      <c r="C95" s="146"/>
      <c r="D95" s="146"/>
      <c r="E95" s="145"/>
      <c r="F95" s="168"/>
      <c r="H95" s="160" t="str">
        <f t="shared" si="1"/>
        <v xml:space="preserve">92  </v>
      </c>
    </row>
    <row r="96" spans="1:8" x14ac:dyDescent="0.15">
      <c r="A96" s="147">
        <v>93</v>
      </c>
      <c r="B96" s="144"/>
      <c r="C96" s="146"/>
      <c r="D96" s="146"/>
      <c r="E96" s="145"/>
      <c r="F96" s="168"/>
      <c r="H96" s="160" t="str">
        <f t="shared" si="1"/>
        <v xml:space="preserve">93  </v>
      </c>
    </row>
    <row r="97" spans="1:8" x14ac:dyDescent="0.15">
      <c r="A97" s="147">
        <v>94</v>
      </c>
      <c r="B97" s="144"/>
      <c r="C97" s="146"/>
      <c r="D97" s="146"/>
      <c r="E97" s="145"/>
      <c r="F97" s="168"/>
      <c r="H97" s="160" t="str">
        <f t="shared" si="1"/>
        <v xml:space="preserve">94  </v>
      </c>
    </row>
    <row r="98" spans="1:8" x14ac:dyDescent="0.15">
      <c r="A98" s="147">
        <v>95</v>
      </c>
      <c r="B98" s="144"/>
      <c r="C98" s="146"/>
      <c r="D98" s="146"/>
      <c r="E98" s="145"/>
      <c r="F98" s="168"/>
      <c r="H98" s="160" t="str">
        <f t="shared" si="1"/>
        <v xml:space="preserve">95  </v>
      </c>
    </row>
    <row r="99" spans="1:8" x14ac:dyDescent="0.15">
      <c r="A99" s="147">
        <v>96</v>
      </c>
      <c r="B99" s="144"/>
      <c r="C99" s="146"/>
      <c r="D99" s="146"/>
      <c r="E99" s="145"/>
      <c r="F99" s="168"/>
      <c r="H99" s="160" t="str">
        <f t="shared" si="1"/>
        <v xml:space="preserve">96  </v>
      </c>
    </row>
    <row r="100" spans="1:8" x14ac:dyDescent="0.15">
      <c r="A100" s="147">
        <v>97</v>
      </c>
      <c r="B100" s="144"/>
      <c r="C100" s="146"/>
      <c r="D100" s="146"/>
      <c r="E100" s="145"/>
      <c r="F100" s="168"/>
      <c r="H100" s="160" t="str">
        <f t="shared" si="1"/>
        <v xml:space="preserve">97  </v>
      </c>
    </row>
    <row r="101" spans="1:8" x14ac:dyDescent="0.15">
      <c r="A101" s="147">
        <v>98</v>
      </c>
      <c r="B101" s="144"/>
      <c r="C101" s="146"/>
      <c r="D101" s="146"/>
      <c r="E101" s="145"/>
      <c r="F101" s="168"/>
      <c r="H101" s="160" t="str">
        <f t="shared" si="1"/>
        <v xml:space="preserve">98  </v>
      </c>
    </row>
    <row r="102" spans="1:8" x14ac:dyDescent="0.15">
      <c r="A102" s="147">
        <v>99</v>
      </c>
      <c r="B102" s="144"/>
      <c r="C102" s="146"/>
      <c r="D102" s="146"/>
      <c r="E102" s="145"/>
      <c r="F102" s="168"/>
      <c r="H102" s="160" t="str">
        <f t="shared" si="1"/>
        <v xml:space="preserve">99  </v>
      </c>
    </row>
    <row r="103" spans="1:8" x14ac:dyDescent="0.15">
      <c r="A103" s="147">
        <v>100</v>
      </c>
      <c r="B103" s="144"/>
      <c r="C103" s="146"/>
      <c r="D103" s="146"/>
      <c r="E103" s="142"/>
      <c r="F103" s="169"/>
      <c r="H103" s="160" t="str">
        <f t="shared" si="1"/>
        <v xml:space="preserve">100  </v>
      </c>
    </row>
    <row r="104" spans="1:8" x14ac:dyDescent="0.15">
      <c r="A104" s="147">
        <v>101</v>
      </c>
      <c r="B104" s="144"/>
      <c r="C104" s="144"/>
      <c r="D104" s="144"/>
      <c r="E104" s="145"/>
      <c r="F104" s="168"/>
      <c r="H104" s="160" t="str">
        <f t="shared" si="1"/>
        <v xml:space="preserve">101  </v>
      </c>
    </row>
    <row r="105" spans="1:8" x14ac:dyDescent="0.15">
      <c r="A105" s="147">
        <v>102</v>
      </c>
      <c r="B105" s="142"/>
      <c r="C105" s="144"/>
      <c r="D105" s="144"/>
      <c r="E105" s="145"/>
      <c r="F105" s="168"/>
      <c r="H105" s="160" t="str">
        <f t="shared" si="1"/>
        <v xml:space="preserve">102  </v>
      </c>
    </row>
    <row r="107" spans="1:8" x14ac:dyDescent="0.15">
      <c r="A107" s="248" t="s">
        <v>363</v>
      </c>
    </row>
    <row r="108" spans="1:8" x14ac:dyDescent="0.15">
      <c r="A108" s="249" t="s">
        <v>364</v>
      </c>
    </row>
  </sheetData>
  <phoneticPr fontId="0" type="noConversion"/>
  <hyperlinks>
    <hyperlink ref="A108" r:id="rId1" display="http://www.srmam.com/" xr:uid="{2B90E7CA-DA44-0349-8A58-F511725C2654}"/>
  </hyperlinks>
  <pageMargins left="0.74803149606299213" right="0.74803149606299213" top="0.59055118110236227" bottom="0.98425196850393704" header="0.51181102362204722" footer="0.51181102362204722"/>
  <pageSetup orientation="portrait" horizontalDpi="4294967293" verticalDpi="4294967293"/>
  <headerFooter alignWithMargins="0">
    <oddFooter>&amp;L&amp;F&amp;CPage &amp;P of &amp;N&amp;R&amp;A</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X94"/>
  <sheetViews>
    <sheetView topLeftCell="A34" zoomScale="276" workbookViewId="0">
      <selection activeCell="A53" sqref="A53"/>
    </sheetView>
  </sheetViews>
  <sheetFormatPr baseColWidth="10" defaultRowHeight="13" x14ac:dyDescent="0.15"/>
  <cols>
    <col min="1" max="1" width="9.1640625" style="149" customWidth="1"/>
    <col min="2" max="2" width="8.83203125" customWidth="1"/>
    <col min="3" max="3" width="11" customWidth="1"/>
    <col min="4" max="4" width="14.5" customWidth="1"/>
    <col min="5" max="8" width="8.83203125" customWidth="1"/>
    <col min="9" max="13" width="8.83203125" style="150" customWidth="1"/>
    <col min="14" max="20" width="9.1640625" style="149" customWidth="1"/>
    <col min="21" max="23" width="8.83203125" style="150" customWidth="1"/>
    <col min="24" max="256" width="8.83203125" customWidth="1"/>
  </cols>
  <sheetData>
    <row r="1" spans="1:15" x14ac:dyDescent="0.15">
      <c r="A1" s="1"/>
      <c r="B1" s="1"/>
      <c r="C1" s="1"/>
      <c r="D1" s="1"/>
      <c r="E1" s="1"/>
      <c r="F1" s="1"/>
      <c r="G1" s="1"/>
      <c r="H1" s="1"/>
      <c r="I1" s="1"/>
      <c r="J1" s="1"/>
      <c r="K1" s="1"/>
      <c r="L1" s="1"/>
      <c r="M1" s="1"/>
      <c r="N1" s="1"/>
    </row>
    <row r="2" spans="1:15" x14ac:dyDescent="0.15">
      <c r="A2" s="1"/>
      <c r="B2" s="1"/>
      <c r="C2" s="1"/>
      <c r="D2" s="1"/>
      <c r="E2" s="1"/>
      <c r="F2" s="1"/>
      <c r="G2" s="1"/>
      <c r="H2" s="1"/>
      <c r="I2" s="1"/>
      <c r="J2" s="1"/>
      <c r="K2" s="1"/>
      <c r="L2" s="1"/>
      <c r="M2" s="1"/>
      <c r="N2" s="1"/>
    </row>
    <row r="3" spans="1:15" ht="24" x14ac:dyDescent="0.15">
      <c r="A3" s="1"/>
      <c r="B3" s="1"/>
      <c r="C3" s="2" t="s">
        <v>64</v>
      </c>
      <c r="D3" s="2" t="s">
        <v>65</v>
      </c>
      <c r="E3" s="242" t="s">
        <v>66</v>
      </c>
      <c r="F3" s="243"/>
      <c r="G3" s="243"/>
      <c r="H3" s="243"/>
      <c r="I3" s="243"/>
      <c r="J3" s="243"/>
      <c r="K3" s="243"/>
      <c r="L3" s="243"/>
      <c r="M3" s="243"/>
      <c r="N3" s="1"/>
    </row>
    <row r="4" spans="1:15" x14ac:dyDescent="0.15">
      <c r="A4" s="1"/>
      <c r="B4" s="1"/>
      <c r="C4" s="179">
        <v>6</v>
      </c>
      <c r="D4" s="3" t="s">
        <v>67</v>
      </c>
      <c r="E4" s="239" t="s">
        <v>211</v>
      </c>
      <c r="F4" s="238"/>
      <c r="G4" s="238"/>
      <c r="H4" s="238"/>
      <c r="I4" s="238"/>
      <c r="J4" s="238"/>
      <c r="K4" s="238"/>
      <c r="L4" s="238"/>
      <c r="M4" s="238"/>
      <c r="N4" s="1"/>
      <c r="O4" s="149" t="str">
        <f t="shared" ref="O4:O9" si="0">+C4&amp;"  "&amp;D4</f>
        <v>6  Catastrophic</v>
      </c>
    </row>
    <row r="5" spans="1:15" x14ac:dyDescent="0.15">
      <c r="A5" s="1"/>
      <c r="B5" s="1"/>
      <c r="C5" s="179">
        <v>5</v>
      </c>
      <c r="D5" s="3" t="s">
        <v>105</v>
      </c>
      <c r="E5" s="239" t="s">
        <v>212</v>
      </c>
      <c r="F5" s="238"/>
      <c r="G5" s="238"/>
      <c r="H5" s="238"/>
      <c r="I5" s="238"/>
      <c r="J5" s="238"/>
      <c r="K5" s="238"/>
      <c r="L5" s="238"/>
      <c r="M5" s="238"/>
      <c r="N5" s="1"/>
      <c r="O5" s="149" t="str">
        <f t="shared" si="0"/>
        <v>5  Massive</v>
      </c>
    </row>
    <row r="6" spans="1:15" x14ac:dyDescent="0.15">
      <c r="A6" s="1"/>
      <c r="B6" s="1"/>
      <c r="C6" s="179">
        <v>4</v>
      </c>
      <c r="D6" s="3" t="s">
        <v>109</v>
      </c>
      <c r="E6" s="239" t="s">
        <v>213</v>
      </c>
      <c r="F6" s="238"/>
      <c r="G6" s="238"/>
      <c r="H6" s="238"/>
      <c r="I6" s="238"/>
      <c r="J6" s="238"/>
      <c r="K6" s="238"/>
      <c r="L6" s="238"/>
      <c r="M6" s="238"/>
      <c r="N6" s="1"/>
      <c r="O6" s="149" t="str">
        <f t="shared" si="0"/>
        <v>4  Major</v>
      </c>
    </row>
    <row r="7" spans="1:15" x14ac:dyDescent="0.15">
      <c r="A7" s="1"/>
      <c r="B7" s="1"/>
      <c r="C7" s="179">
        <v>3</v>
      </c>
      <c r="D7" s="3" t="s">
        <v>113</v>
      </c>
      <c r="E7" s="237" t="s">
        <v>214</v>
      </c>
      <c r="F7" s="238"/>
      <c r="G7" s="238"/>
      <c r="H7" s="238"/>
      <c r="I7" s="238"/>
      <c r="J7" s="238"/>
      <c r="K7" s="238"/>
      <c r="L7" s="238"/>
      <c r="M7" s="238"/>
      <c r="N7" s="1"/>
      <c r="O7" s="149" t="str">
        <f t="shared" si="0"/>
        <v>3  Moderate</v>
      </c>
    </row>
    <row r="8" spans="1:15" x14ac:dyDescent="0.15">
      <c r="A8" s="1"/>
      <c r="B8" s="1"/>
      <c r="C8" s="179">
        <v>2</v>
      </c>
      <c r="D8" s="3" t="s">
        <v>68</v>
      </c>
      <c r="E8" s="239" t="s">
        <v>216</v>
      </c>
      <c r="F8" s="238"/>
      <c r="G8" s="238"/>
      <c r="H8" s="238"/>
      <c r="I8" s="238"/>
      <c r="J8" s="238"/>
      <c r="K8" s="238"/>
      <c r="L8" s="238"/>
      <c r="M8" s="238"/>
      <c r="N8" s="1"/>
      <c r="O8" s="149" t="str">
        <f t="shared" si="0"/>
        <v>2  Minor</v>
      </c>
    </row>
    <row r="9" spans="1:15" x14ac:dyDescent="0.15">
      <c r="A9" s="1"/>
      <c r="B9" s="1"/>
      <c r="C9" s="179">
        <v>1</v>
      </c>
      <c r="D9" s="3" t="s">
        <v>121</v>
      </c>
      <c r="E9" s="239" t="s">
        <v>215</v>
      </c>
      <c r="F9" s="238"/>
      <c r="G9" s="238"/>
      <c r="H9" s="238"/>
      <c r="I9" s="238"/>
      <c r="J9" s="238"/>
      <c r="K9" s="238"/>
      <c r="L9" s="238"/>
      <c r="M9" s="238"/>
      <c r="N9" s="1"/>
      <c r="O9" s="149" t="str">
        <f t="shared" si="0"/>
        <v>1  Slight</v>
      </c>
    </row>
    <row r="10" spans="1:15" x14ac:dyDescent="0.15">
      <c r="A10" s="1"/>
      <c r="B10" s="1"/>
      <c r="C10" s="1"/>
      <c r="D10" s="1"/>
      <c r="E10" s="1"/>
      <c r="F10" s="1"/>
      <c r="G10" s="1"/>
      <c r="H10" s="1"/>
      <c r="I10" s="1"/>
      <c r="J10" s="1"/>
      <c r="K10" s="1"/>
      <c r="L10" s="1"/>
      <c r="M10" s="1"/>
      <c r="N10" s="1"/>
    </row>
    <row r="11" spans="1:15" x14ac:dyDescent="0.15">
      <c r="A11" s="1"/>
      <c r="B11" s="1"/>
      <c r="C11" s="1"/>
      <c r="D11" s="1"/>
      <c r="E11" s="1"/>
      <c r="F11" s="1"/>
      <c r="G11" s="1"/>
      <c r="H11" s="1"/>
      <c r="I11" s="1"/>
      <c r="J11" s="1"/>
      <c r="K11" s="1"/>
      <c r="L11" s="1"/>
      <c r="M11" s="1"/>
      <c r="N11" s="1"/>
    </row>
    <row r="12" spans="1:15" x14ac:dyDescent="0.15">
      <c r="A12" s="1"/>
      <c r="B12" s="1"/>
      <c r="C12" s="1"/>
      <c r="D12" s="1"/>
      <c r="E12" s="1"/>
      <c r="F12" s="1"/>
      <c r="G12" s="1"/>
      <c r="H12" s="1"/>
      <c r="I12" s="1"/>
      <c r="J12" s="1"/>
      <c r="K12" s="1"/>
      <c r="L12" s="1"/>
      <c r="M12" s="1"/>
      <c r="N12" s="1"/>
    </row>
    <row r="13" spans="1:15" x14ac:dyDescent="0.15">
      <c r="A13" s="1"/>
      <c r="B13" s="4"/>
      <c r="C13" s="4"/>
      <c r="D13" s="4"/>
      <c r="E13" s="4"/>
      <c r="F13" s="4"/>
      <c r="G13" s="4"/>
      <c r="H13" s="4"/>
      <c r="I13" s="4"/>
      <c r="J13" s="4"/>
      <c r="K13" s="4"/>
      <c r="L13" s="4"/>
      <c r="M13" s="5"/>
      <c r="N13" s="1"/>
    </row>
    <row r="14" spans="1:15" x14ac:dyDescent="0.15">
      <c r="A14" s="1"/>
      <c r="B14" s="1"/>
      <c r="C14" s="6" t="s">
        <v>69</v>
      </c>
      <c r="D14" s="7" t="s">
        <v>66</v>
      </c>
      <c r="E14" s="8"/>
      <c r="F14" s="1"/>
      <c r="G14" s="1"/>
      <c r="H14" s="1"/>
      <c r="I14" s="1"/>
      <c r="J14" s="1"/>
      <c r="K14" s="1"/>
      <c r="L14" s="1"/>
      <c r="M14" s="9"/>
      <c r="N14" s="1"/>
    </row>
    <row r="15" spans="1:15" x14ac:dyDescent="0.15">
      <c r="A15" s="1"/>
      <c r="B15" s="1"/>
      <c r="C15" s="178">
        <v>6</v>
      </c>
      <c r="D15" s="240" t="s">
        <v>150</v>
      </c>
      <c r="E15" s="241"/>
      <c r="F15" s="1"/>
      <c r="G15" s="10" t="str">
        <f t="shared" ref="G15:G20" si="1">+C15&amp;"  "&amp;D15</f>
        <v>6  Very Likely</v>
      </c>
      <c r="H15" s="10"/>
      <c r="I15" s="10"/>
      <c r="J15" s="1"/>
      <c r="K15" s="1"/>
      <c r="L15" s="1"/>
      <c r="M15" s="9"/>
      <c r="N15" s="1"/>
    </row>
    <row r="16" spans="1:15" x14ac:dyDescent="0.15">
      <c r="A16" s="1"/>
      <c r="B16" s="1"/>
      <c r="C16" s="178">
        <v>5</v>
      </c>
      <c r="D16" s="240" t="s">
        <v>70</v>
      </c>
      <c r="E16" s="241"/>
      <c r="F16" s="1"/>
      <c r="G16" s="10" t="str">
        <f t="shared" si="1"/>
        <v>5  Likely</v>
      </c>
      <c r="H16" s="1"/>
      <c r="I16" s="1"/>
      <c r="J16" s="1"/>
      <c r="K16" s="1"/>
      <c r="L16" s="1"/>
      <c r="M16" s="9"/>
      <c r="N16" s="1"/>
    </row>
    <row r="17" spans="1:24" x14ac:dyDescent="0.15">
      <c r="A17" s="1"/>
      <c r="B17" s="1"/>
      <c r="C17" s="179">
        <v>4</v>
      </c>
      <c r="D17" s="240" t="s">
        <v>71</v>
      </c>
      <c r="E17" s="241"/>
      <c r="F17" s="1"/>
      <c r="G17" s="10" t="str">
        <f t="shared" si="1"/>
        <v>4  Possible</v>
      </c>
      <c r="H17" s="1"/>
      <c r="I17" s="1"/>
      <c r="J17" s="1"/>
      <c r="K17" s="11"/>
      <c r="L17" s="11"/>
      <c r="M17" s="151"/>
      <c r="N17" s="11"/>
      <c r="O17" s="152"/>
      <c r="P17" s="152"/>
      <c r="Q17" s="152"/>
    </row>
    <row r="18" spans="1:24" x14ac:dyDescent="0.15">
      <c r="A18" s="1"/>
      <c r="B18" s="1"/>
      <c r="C18" s="178">
        <v>3</v>
      </c>
      <c r="D18" s="240" t="s">
        <v>72</v>
      </c>
      <c r="E18" s="241"/>
      <c r="F18" s="1"/>
      <c r="G18" s="10" t="str">
        <f t="shared" si="1"/>
        <v>3  Unlikely</v>
      </c>
      <c r="H18" s="1"/>
      <c r="I18" s="1"/>
      <c r="J18" s="1"/>
      <c r="K18" s="11"/>
      <c r="L18" s="11"/>
      <c r="M18" s="151"/>
      <c r="N18" s="11"/>
      <c r="O18" s="152"/>
      <c r="P18" s="152"/>
      <c r="Q18" s="152"/>
    </row>
    <row r="19" spans="1:24" x14ac:dyDescent="0.15">
      <c r="A19" s="1"/>
      <c r="B19" s="1"/>
      <c r="C19" s="178">
        <v>2</v>
      </c>
      <c r="D19" s="240" t="s">
        <v>98</v>
      </c>
      <c r="E19" s="241"/>
      <c r="F19" s="1"/>
      <c r="G19" s="10" t="str">
        <f t="shared" si="1"/>
        <v>2  Highly Unlikely</v>
      </c>
      <c r="H19" s="1"/>
      <c r="I19" s="1"/>
      <c r="J19" s="1"/>
      <c r="K19" s="1"/>
      <c r="L19" s="1"/>
      <c r="M19" s="9"/>
      <c r="N19" s="1"/>
    </row>
    <row r="20" spans="1:24" x14ac:dyDescent="0.15">
      <c r="A20" s="1"/>
      <c r="B20" s="1"/>
      <c r="C20" s="178">
        <v>1</v>
      </c>
      <c r="D20" s="240" t="s">
        <v>97</v>
      </c>
      <c r="E20" s="241"/>
      <c r="F20" s="1"/>
      <c r="G20" s="10" t="str">
        <f t="shared" si="1"/>
        <v>1  Remote</v>
      </c>
      <c r="H20" s="1"/>
      <c r="I20" s="1"/>
      <c r="J20" s="1"/>
      <c r="K20" s="1"/>
      <c r="L20" s="1"/>
      <c r="M20" s="1"/>
      <c r="N20" s="1"/>
    </row>
    <row r="21" spans="1:24" x14ac:dyDescent="0.15">
      <c r="A21" s="1"/>
      <c r="B21" s="1"/>
      <c r="C21" s="1"/>
      <c r="D21" s="1"/>
      <c r="E21" s="1"/>
      <c r="F21" s="1"/>
      <c r="G21" s="1"/>
      <c r="H21" s="1"/>
      <c r="I21" s="1"/>
      <c r="J21" s="1"/>
      <c r="K21" s="1"/>
      <c r="L21" s="1"/>
      <c r="M21" s="1"/>
      <c r="N21" s="1"/>
    </row>
    <row r="22" spans="1:24" x14ac:dyDescent="0.15">
      <c r="A22" s="1"/>
      <c r="B22" s="1"/>
      <c r="C22" s="1"/>
      <c r="D22" s="1"/>
      <c r="E22" s="1"/>
      <c r="F22" s="1"/>
      <c r="G22" s="1"/>
      <c r="H22" s="1"/>
      <c r="I22" s="1"/>
      <c r="J22" s="1"/>
      <c r="K22" s="1"/>
      <c r="L22" s="1"/>
      <c r="M22" s="1"/>
      <c r="N22" s="1"/>
    </row>
    <row r="23" spans="1:24" ht="26.5" customHeight="1" x14ac:dyDescent="0.15">
      <c r="A23" s="1"/>
      <c r="B23" s="1"/>
      <c r="C23" s="1"/>
      <c r="D23" s="1"/>
      <c r="E23" s="245" t="s">
        <v>53</v>
      </c>
      <c r="F23" s="245"/>
      <c r="G23" s="245"/>
      <c r="H23" s="245"/>
      <c r="I23" s="245"/>
      <c r="J23" s="245"/>
      <c r="K23" s="1"/>
      <c r="L23" s="1"/>
      <c r="M23" s="1"/>
      <c r="N23" s="1"/>
    </row>
    <row r="24" spans="1:24" x14ac:dyDescent="0.15">
      <c r="A24" s="1"/>
      <c r="B24" s="1"/>
      <c r="C24" s="1"/>
      <c r="D24" s="1"/>
      <c r="E24" s="11" t="s">
        <v>121</v>
      </c>
      <c r="F24" s="11" t="s">
        <v>68</v>
      </c>
      <c r="G24" s="11" t="s">
        <v>113</v>
      </c>
      <c r="H24" s="11" t="s">
        <v>109</v>
      </c>
      <c r="I24" s="11" t="s">
        <v>105</v>
      </c>
      <c r="J24" s="11" t="s">
        <v>67</v>
      </c>
      <c r="K24" s="1"/>
      <c r="L24" s="1"/>
      <c r="M24" s="1"/>
      <c r="N24" s="1"/>
    </row>
    <row r="25" spans="1:24" x14ac:dyDescent="0.15">
      <c r="A25" s="1"/>
      <c r="B25" s="1"/>
      <c r="C25" s="11"/>
      <c r="D25" s="172"/>
      <c r="E25" s="173">
        <v>1</v>
      </c>
      <c r="F25" s="173">
        <v>2</v>
      </c>
      <c r="G25" s="173">
        <v>3</v>
      </c>
      <c r="H25" s="173">
        <v>4</v>
      </c>
      <c r="I25" s="173">
        <v>5</v>
      </c>
      <c r="J25" s="173">
        <v>6</v>
      </c>
      <c r="K25" s="1"/>
      <c r="L25" s="1"/>
      <c r="M25" s="1"/>
      <c r="N25" s="1"/>
    </row>
    <row r="26" spans="1:24" x14ac:dyDescent="0.15">
      <c r="A26" s="1"/>
      <c r="B26" s="244" t="s">
        <v>69</v>
      </c>
      <c r="C26" s="10" t="s">
        <v>97</v>
      </c>
      <c r="D26" s="173">
        <v>1</v>
      </c>
      <c r="E26" s="174">
        <v>11</v>
      </c>
      <c r="F26" s="174">
        <v>10</v>
      </c>
      <c r="G26" s="174">
        <v>9</v>
      </c>
      <c r="H26" s="175">
        <v>8</v>
      </c>
      <c r="I26" s="175">
        <v>7</v>
      </c>
      <c r="J26" s="176">
        <v>6</v>
      </c>
      <c r="K26" s="1"/>
      <c r="L26" s="1"/>
      <c r="M26" s="1"/>
      <c r="N26" s="1"/>
      <c r="U26" s="149"/>
      <c r="X26" s="150"/>
    </row>
    <row r="27" spans="1:24" x14ac:dyDescent="0.15">
      <c r="A27" s="1"/>
      <c r="B27" s="244"/>
      <c r="C27" s="10" t="s">
        <v>98</v>
      </c>
      <c r="D27" s="173">
        <v>2</v>
      </c>
      <c r="E27" s="174">
        <v>10</v>
      </c>
      <c r="F27" s="174">
        <v>9</v>
      </c>
      <c r="G27" s="175">
        <v>8</v>
      </c>
      <c r="H27" s="175">
        <v>7</v>
      </c>
      <c r="I27" s="176">
        <v>6</v>
      </c>
      <c r="J27" s="176">
        <v>5</v>
      </c>
      <c r="K27" s="1"/>
      <c r="L27" s="1"/>
      <c r="M27" s="1"/>
      <c r="N27" s="1"/>
      <c r="U27" s="149"/>
      <c r="X27" s="150"/>
    </row>
    <row r="28" spans="1:24" x14ac:dyDescent="0.15">
      <c r="A28" s="1"/>
      <c r="B28" s="244"/>
      <c r="C28" s="10" t="s">
        <v>72</v>
      </c>
      <c r="D28" s="173">
        <v>3</v>
      </c>
      <c r="E28" s="174">
        <v>9</v>
      </c>
      <c r="F28" s="175">
        <v>8</v>
      </c>
      <c r="G28" s="175">
        <v>7</v>
      </c>
      <c r="H28" s="176">
        <v>6</v>
      </c>
      <c r="I28" s="176">
        <v>5</v>
      </c>
      <c r="J28" s="177">
        <v>4</v>
      </c>
      <c r="K28" s="1"/>
      <c r="L28" s="1"/>
      <c r="M28" s="1"/>
      <c r="N28" s="1"/>
      <c r="U28" s="149"/>
      <c r="X28" s="150"/>
    </row>
    <row r="29" spans="1:24" x14ac:dyDescent="0.15">
      <c r="A29" s="1"/>
      <c r="B29" s="244"/>
      <c r="C29" s="10" t="s">
        <v>71</v>
      </c>
      <c r="D29" s="173">
        <v>4</v>
      </c>
      <c r="E29" s="175">
        <v>8</v>
      </c>
      <c r="F29" s="175">
        <v>7</v>
      </c>
      <c r="G29" s="176">
        <v>6</v>
      </c>
      <c r="H29" s="176">
        <v>5</v>
      </c>
      <c r="I29" s="177">
        <v>4</v>
      </c>
      <c r="J29" s="177">
        <v>3</v>
      </c>
      <c r="K29" s="1"/>
      <c r="L29" s="1"/>
      <c r="M29" s="1"/>
      <c r="N29" s="1"/>
      <c r="U29" s="149"/>
      <c r="X29" s="150"/>
    </row>
    <row r="30" spans="1:24" x14ac:dyDescent="0.15">
      <c r="A30" s="1"/>
      <c r="B30" s="244"/>
      <c r="C30" s="10" t="s">
        <v>70</v>
      </c>
      <c r="D30" s="173">
        <v>5</v>
      </c>
      <c r="E30" s="175">
        <v>7</v>
      </c>
      <c r="F30" s="176">
        <v>6</v>
      </c>
      <c r="G30" s="176">
        <v>5</v>
      </c>
      <c r="H30" s="177">
        <v>4</v>
      </c>
      <c r="I30" s="177">
        <v>3</v>
      </c>
      <c r="J30" s="177">
        <v>2</v>
      </c>
      <c r="K30" s="1"/>
      <c r="L30" s="1"/>
      <c r="M30" s="1"/>
      <c r="N30" s="1"/>
      <c r="U30" s="149"/>
      <c r="X30" s="150"/>
    </row>
    <row r="31" spans="1:24" x14ac:dyDescent="0.15">
      <c r="A31" s="1"/>
      <c r="B31" s="244"/>
      <c r="C31" s="10" t="s">
        <v>234</v>
      </c>
      <c r="D31" s="173">
        <v>6</v>
      </c>
      <c r="E31" s="176">
        <v>6</v>
      </c>
      <c r="F31" s="176">
        <v>5</v>
      </c>
      <c r="G31" s="177">
        <v>4</v>
      </c>
      <c r="H31" s="177">
        <v>3</v>
      </c>
      <c r="I31" s="177">
        <v>2</v>
      </c>
      <c r="J31" s="177">
        <v>1</v>
      </c>
      <c r="K31" s="1"/>
      <c r="L31" s="1"/>
      <c r="M31" s="1"/>
      <c r="N31" s="1"/>
      <c r="U31" s="149"/>
      <c r="X31" s="150"/>
    </row>
    <row r="32" spans="1:24" x14ac:dyDescent="0.15">
      <c r="A32" s="1"/>
      <c r="B32" s="1"/>
      <c r="C32" s="1"/>
      <c r="D32" s="1"/>
      <c r="E32" s="1"/>
      <c r="F32" s="1"/>
      <c r="G32" s="1"/>
      <c r="H32" s="1"/>
      <c r="I32" s="1"/>
      <c r="J32" s="1"/>
      <c r="K32" s="1"/>
      <c r="L32" s="1"/>
      <c r="M32" s="1"/>
      <c r="N32" s="1"/>
    </row>
    <row r="33" spans="1:14" x14ac:dyDescent="0.15">
      <c r="A33" s="1"/>
      <c r="B33" s="1"/>
      <c r="C33" s="15" t="s">
        <v>73</v>
      </c>
      <c r="D33" s="15" t="s">
        <v>66</v>
      </c>
      <c r="E33" s="1"/>
      <c r="F33" s="16"/>
      <c r="G33" s="16"/>
      <c r="H33" s="1"/>
      <c r="I33" s="1"/>
      <c r="J33" s="1"/>
      <c r="K33" s="1"/>
      <c r="L33" s="1"/>
      <c r="M33" s="1"/>
      <c r="N33" s="1"/>
    </row>
    <row r="34" spans="1:14" x14ac:dyDescent="0.15">
      <c r="A34" s="1"/>
      <c r="B34" s="1">
        <v>0</v>
      </c>
      <c r="C34" s="14">
        <v>0</v>
      </c>
      <c r="D34" s="14" t="s">
        <v>76</v>
      </c>
      <c r="E34" s="1"/>
      <c r="F34" s="16"/>
      <c r="G34" s="16"/>
      <c r="H34" s="1"/>
      <c r="I34" s="1"/>
      <c r="J34" s="1"/>
      <c r="K34" s="1"/>
      <c r="L34" s="1"/>
      <c r="M34" s="1"/>
      <c r="N34" s="1"/>
    </row>
    <row r="35" spans="1:14" x14ac:dyDescent="0.15">
      <c r="A35" s="1"/>
      <c r="B35" s="1">
        <v>1.0000000000000001E-5</v>
      </c>
      <c r="C35" s="12">
        <v>1</v>
      </c>
      <c r="D35" s="12" t="s">
        <v>337</v>
      </c>
      <c r="E35" s="1"/>
      <c r="F35" s="16"/>
      <c r="G35" s="16"/>
      <c r="H35" s="1"/>
      <c r="I35" s="1"/>
      <c r="J35" s="1"/>
      <c r="K35" s="1"/>
      <c r="L35" s="1"/>
      <c r="M35" s="1"/>
      <c r="N35" s="1"/>
    </row>
    <row r="36" spans="1:14" x14ac:dyDescent="0.15">
      <c r="A36" s="1"/>
      <c r="B36" s="1">
        <v>0.2</v>
      </c>
      <c r="C36" s="170">
        <v>5</v>
      </c>
      <c r="D36" s="170" t="s">
        <v>74</v>
      </c>
      <c r="E36" s="1"/>
      <c r="F36" s="16"/>
      <c r="G36" s="16"/>
      <c r="H36" s="1"/>
      <c r="I36" s="1"/>
      <c r="J36" s="1"/>
      <c r="K36" s="1"/>
      <c r="L36" s="1"/>
      <c r="M36" s="1"/>
      <c r="N36" s="1"/>
    </row>
    <row r="37" spans="1:14" x14ac:dyDescent="0.15">
      <c r="A37" s="1"/>
      <c r="B37" s="1">
        <v>0.4</v>
      </c>
      <c r="C37" s="13">
        <v>7</v>
      </c>
      <c r="D37" s="13" t="s">
        <v>75</v>
      </c>
      <c r="E37" s="1"/>
      <c r="F37" s="16"/>
      <c r="G37" s="16"/>
      <c r="H37" s="208" t="s">
        <v>338</v>
      </c>
      <c r="I37" s="208" t="s">
        <v>339</v>
      </c>
      <c r="J37" s="1"/>
      <c r="K37" s="1"/>
      <c r="L37" s="1"/>
      <c r="M37" s="1"/>
      <c r="N37" s="1"/>
    </row>
    <row r="38" spans="1:14" x14ac:dyDescent="0.15">
      <c r="A38" s="1"/>
      <c r="B38" s="1">
        <v>0.6</v>
      </c>
      <c r="C38" s="171">
        <v>9</v>
      </c>
      <c r="D38" s="171" t="s">
        <v>76</v>
      </c>
      <c r="E38" s="1"/>
      <c r="F38" s="16"/>
      <c r="G38" s="16"/>
      <c r="H38" s="12" t="s">
        <v>337</v>
      </c>
      <c r="I38" s="15">
        <v>1</v>
      </c>
      <c r="J38" s="1"/>
      <c r="K38" s="1"/>
      <c r="L38" s="1"/>
      <c r="M38" s="1"/>
      <c r="N38" s="1"/>
    </row>
    <row r="39" spans="1:14" x14ac:dyDescent="0.15">
      <c r="A39" s="1"/>
      <c r="B39" s="1"/>
      <c r="C39" s="1"/>
      <c r="D39" s="1"/>
      <c r="E39" s="16"/>
      <c r="F39" s="16"/>
      <c r="G39" s="16"/>
      <c r="H39" s="170" t="s">
        <v>74</v>
      </c>
      <c r="I39" s="15">
        <v>2</v>
      </c>
      <c r="J39" s="1"/>
      <c r="K39" s="1"/>
      <c r="L39" s="1"/>
      <c r="M39" s="1"/>
      <c r="N39" s="1"/>
    </row>
    <row r="40" spans="1:14" x14ac:dyDescent="0.15">
      <c r="A40" s="1"/>
      <c r="B40" s="1"/>
      <c r="C40" s="1"/>
      <c r="D40" s="1"/>
      <c r="E40" s="17"/>
      <c r="F40" s="17"/>
      <c r="G40" s="17"/>
      <c r="H40" s="171" t="s">
        <v>76</v>
      </c>
      <c r="I40" s="15">
        <v>4</v>
      </c>
      <c r="J40" s="1"/>
      <c r="K40" s="1"/>
      <c r="L40" s="1"/>
      <c r="M40" s="1"/>
      <c r="N40" s="1"/>
    </row>
    <row r="41" spans="1:14" x14ac:dyDescent="0.15">
      <c r="A41" s="1"/>
      <c r="B41" s="1"/>
      <c r="C41" s="208" t="s">
        <v>333</v>
      </c>
      <c r="D41" s="208" t="s">
        <v>334</v>
      </c>
      <c r="E41" s="1"/>
      <c r="F41" s="1"/>
      <c r="G41" s="1"/>
      <c r="H41" s="13" t="s">
        <v>75</v>
      </c>
      <c r="I41" s="15">
        <v>3</v>
      </c>
      <c r="J41" s="1"/>
      <c r="K41" s="1"/>
      <c r="L41" s="1"/>
      <c r="M41" s="1"/>
      <c r="N41" s="1"/>
    </row>
    <row r="42" spans="1:14" x14ac:dyDescent="0.15">
      <c r="A42" s="1"/>
      <c r="B42" s="1"/>
      <c r="C42" s="209">
        <v>1</v>
      </c>
      <c r="D42" s="209" t="s">
        <v>137</v>
      </c>
      <c r="E42" s="1"/>
      <c r="F42" s="1"/>
      <c r="G42" s="1"/>
      <c r="H42" s="1"/>
      <c r="I42" s="1"/>
      <c r="J42" s="1"/>
      <c r="K42" s="1"/>
      <c r="L42" s="1"/>
      <c r="M42" s="1"/>
      <c r="N42" s="1"/>
    </row>
    <row r="43" spans="1:14" x14ac:dyDescent="0.15">
      <c r="A43" s="1"/>
      <c r="B43" s="1"/>
      <c r="C43" s="209">
        <v>2</v>
      </c>
      <c r="D43" s="209" t="s">
        <v>136</v>
      </c>
      <c r="E43" s="1"/>
      <c r="F43" s="1"/>
      <c r="G43" s="1"/>
      <c r="H43" s="1"/>
      <c r="I43" s="1"/>
      <c r="J43" s="1"/>
      <c r="K43" s="1"/>
      <c r="L43" s="1"/>
      <c r="M43" s="1"/>
      <c r="N43" s="1"/>
    </row>
    <row r="44" spans="1:14" x14ac:dyDescent="0.15">
      <c r="A44" s="1"/>
      <c r="B44" s="1"/>
      <c r="C44" s="209">
        <v>3</v>
      </c>
      <c r="D44" s="209" t="s">
        <v>135</v>
      </c>
      <c r="E44" s="1"/>
      <c r="F44" s="1"/>
      <c r="G44" s="1"/>
      <c r="H44" s="1"/>
      <c r="I44" s="1"/>
      <c r="J44" s="1"/>
      <c r="K44" s="1"/>
      <c r="L44" s="1"/>
      <c r="M44" s="1"/>
      <c r="N44" s="1"/>
    </row>
    <row r="45" spans="1:14" x14ac:dyDescent="0.15">
      <c r="A45" s="1"/>
      <c r="B45" s="1"/>
      <c r="C45" s="209">
        <v>4</v>
      </c>
      <c r="D45" s="209" t="s">
        <v>134</v>
      </c>
      <c r="E45" s="1"/>
      <c r="F45" s="1"/>
      <c r="G45" s="1"/>
      <c r="H45" s="1"/>
      <c r="I45" s="1"/>
      <c r="J45" s="1"/>
      <c r="K45" s="1"/>
      <c r="L45" s="1"/>
      <c r="M45" s="1"/>
      <c r="N45" s="1"/>
    </row>
    <row r="46" spans="1:14" x14ac:dyDescent="0.15">
      <c r="A46" s="1"/>
      <c r="B46" s="1"/>
      <c r="C46" s="209">
        <v>5</v>
      </c>
      <c r="D46" s="209" t="s">
        <v>340</v>
      </c>
      <c r="E46" s="1"/>
      <c r="F46" s="1"/>
      <c r="G46" s="1"/>
      <c r="H46" s="1"/>
      <c r="I46" s="1"/>
      <c r="J46" s="1"/>
      <c r="K46" s="1"/>
      <c r="L46" s="1"/>
      <c r="M46" s="1"/>
      <c r="N46" s="1"/>
    </row>
    <row r="47" spans="1:14" x14ac:dyDescent="0.15">
      <c r="A47" s="1"/>
      <c r="B47" s="1"/>
      <c r="C47" s="1"/>
      <c r="D47" s="1"/>
      <c r="E47" s="1"/>
      <c r="F47" s="1"/>
      <c r="G47" s="1"/>
      <c r="H47" s="1"/>
      <c r="I47" s="1"/>
      <c r="J47" s="1"/>
      <c r="K47" s="1"/>
      <c r="L47" s="1"/>
      <c r="M47" s="1"/>
      <c r="N47" s="1"/>
    </row>
    <row r="48" spans="1:14" x14ac:dyDescent="0.15">
      <c r="A48" s="1"/>
      <c r="B48" s="1"/>
      <c r="C48" s="1"/>
      <c r="D48" s="1"/>
      <c r="E48" s="1"/>
      <c r="F48" s="1"/>
      <c r="G48" s="1"/>
      <c r="H48" s="1"/>
      <c r="I48" s="1"/>
      <c r="J48" s="1"/>
      <c r="K48" s="1"/>
      <c r="L48" s="1"/>
      <c r="M48" s="1"/>
      <c r="N48" s="1"/>
    </row>
    <row r="49" spans="1:14" x14ac:dyDescent="0.15">
      <c r="A49" s="1"/>
      <c r="B49" s="1"/>
      <c r="C49" s="1"/>
      <c r="D49" s="1"/>
      <c r="E49" s="1"/>
      <c r="F49" s="1"/>
      <c r="G49" s="1"/>
      <c r="H49" s="1"/>
      <c r="I49" s="1"/>
      <c r="J49" s="1"/>
      <c r="K49" s="1"/>
      <c r="L49" s="1"/>
      <c r="M49" s="1"/>
      <c r="N49" s="1"/>
    </row>
    <row r="50" spans="1:14" x14ac:dyDescent="0.15">
      <c r="A50" s="1"/>
      <c r="B50" s="1"/>
      <c r="C50" s="1"/>
      <c r="D50" s="1"/>
      <c r="E50" s="1"/>
      <c r="F50" s="1"/>
      <c r="G50" s="1"/>
      <c r="H50" s="1"/>
      <c r="I50" s="1"/>
      <c r="J50" s="1"/>
      <c r="K50" s="1"/>
      <c r="L50" s="1"/>
      <c r="M50" s="1"/>
      <c r="N50" s="1"/>
    </row>
    <row r="51" spans="1:14" x14ac:dyDescent="0.15">
      <c r="A51" s="248" t="s">
        <v>363</v>
      </c>
      <c r="I51" s="149"/>
      <c r="J51" s="149"/>
      <c r="K51" s="149"/>
      <c r="L51" s="149"/>
      <c r="M51" s="149"/>
    </row>
    <row r="52" spans="1:14" x14ac:dyDescent="0.15">
      <c r="A52" s="249" t="s">
        <v>364</v>
      </c>
      <c r="I52" s="149"/>
      <c r="J52" s="149"/>
      <c r="K52" s="149"/>
      <c r="L52" s="149"/>
      <c r="M52" s="149"/>
    </row>
    <row r="53" spans="1:14" x14ac:dyDescent="0.15">
      <c r="I53" s="149"/>
      <c r="J53" s="149"/>
      <c r="K53" s="149"/>
      <c r="L53" s="149"/>
      <c r="M53" s="149"/>
    </row>
    <row r="54" spans="1:14" x14ac:dyDescent="0.15">
      <c r="I54" s="149"/>
      <c r="J54" s="149"/>
      <c r="K54" s="149"/>
      <c r="L54" s="149"/>
      <c r="M54" s="149"/>
    </row>
    <row r="55" spans="1:14" x14ac:dyDescent="0.15">
      <c r="I55" s="149"/>
      <c r="J55" s="149"/>
      <c r="K55" s="149"/>
      <c r="L55" s="149"/>
      <c r="M55" s="149"/>
    </row>
    <row r="56" spans="1:14" x14ac:dyDescent="0.15">
      <c r="I56" s="149"/>
      <c r="J56" s="149"/>
      <c r="K56" s="149"/>
      <c r="L56" s="149"/>
      <c r="M56" s="149"/>
    </row>
    <row r="57" spans="1:14" x14ac:dyDescent="0.15">
      <c r="I57" s="149"/>
      <c r="J57" s="149"/>
      <c r="K57" s="149"/>
      <c r="L57" s="149"/>
      <c r="M57" s="149"/>
    </row>
    <row r="58" spans="1:14" x14ac:dyDescent="0.15">
      <c r="I58" s="149"/>
      <c r="J58" s="149"/>
      <c r="K58" s="149"/>
      <c r="L58" s="149"/>
      <c r="M58" s="149"/>
    </row>
    <row r="59" spans="1:14" x14ac:dyDescent="0.15">
      <c r="I59" s="149"/>
      <c r="J59" s="149"/>
      <c r="K59" s="149"/>
      <c r="L59" s="149"/>
      <c r="M59" s="149"/>
    </row>
    <row r="60" spans="1:14" x14ac:dyDescent="0.15">
      <c r="I60" s="149"/>
      <c r="J60" s="149"/>
      <c r="K60" s="149"/>
      <c r="L60" s="149"/>
      <c r="M60" s="149"/>
    </row>
    <row r="61" spans="1:14" x14ac:dyDescent="0.15">
      <c r="I61" s="149"/>
      <c r="J61" s="149"/>
      <c r="K61" s="149"/>
      <c r="L61" s="149"/>
      <c r="M61" s="149"/>
    </row>
    <row r="62" spans="1:14" x14ac:dyDescent="0.15">
      <c r="I62" s="149"/>
      <c r="J62" s="149"/>
      <c r="K62" s="149"/>
      <c r="L62" s="149"/>
      <c r="M62" s="149"/>
    </row>
    <row r="63" spans="1:14" x14ac:dyDescent="0.15">
      <c r="I63" s="149"/>
      <c r="J63" s="149"/>
      <c r="K63" s="149"/>
      <c r="L63" s="149"/>
      <c r="M63" s="149"/>
    </row>
    <row r="64" spans="1:14" x14ac:dyDescent="0.15">
      <c r="I64" s="149"/>
      <c r="J64" s="149"/>
      <c r="K64" s="149"/>
      <c r="L64" s="149"/>
      <c r="M64" s="149"/>
    </row>
    <row r="65" spans="9:13" x14ac:dyDescent="0.15">
      <c r="I65" s="149"/>
      <c r="J65" s="149"/>
      <c r="K65" s="149"/>
      <c r="L65" s="149"/>
      <c r="M65" s="149"/>
    </row>
    <row r="66" spans="9:13" x14ac:dyDescent="0.15">
      <c r="I66" s="149"/>
      <c r="J66" s="149"/>
      <c r="K66" s="149"/>
      <c r="L66" s="149"/>
      <c r="M66" s="149"/>
    </row>
    <row r="67" spans="9:13" x14ac:dyDescent="0.15">
      <c r="I67" s="149"/>
      <c r="J67" s="149"/>
      <c r="K67" s="149"/>
      <c r="L67" s="149"/>
      <c r="M67" s="149"/>
    </row>
    <row r="68" spans="9:13" x14ac:dyDescent="0.15">
      <c r="I68" s="149"/>
      <c r="J68" s="149"/>
      <c r="K68" s="149"/>
      <c r="L68" s="149"/>
      <c r="M68" s="149"/>
    </row>
    <row r="69" spans="9:13" x14ac:dyDescent="0.15">
      <c r="I69" s="149"/>
      <c r="J69" s="149"/>
      <c r="K69" s="149"/>
      <c r="L69" s="149"/>
      <c r="M69" s="149"/>
    </row>
    <row r="70" spans="9:13" x14ac:dyDescent="0.15">
      <c r="I70" s="149"/>
      <c r="J70" s="149"/>
      <c r="K70" s="149"/>
      <c r="L70" s="149"/>
      <c r="M70" s="149"/>
    </row>
    <row r="71" spans="9:13" x14ac:dyDescent="0.15">
      <c r="I71" s="149"/>
      <c r="J71" s="149"/>
      <c r="K71" s="149"/>
      <c r="L71" s="149"/>
      <c r="M71" s="149"/>
    </row>
    <row r="72" spans="9:13" x14ac:dyDescent="0.15">
      <c r="I72" s="149"/>
      <c r="J72" s="149"/>
      <c r="K72" s="149"/>
      <c r="L72" s="149"/>
      <c r="M72" s="149"/>
    </row>
    <row r="73" spans="9:13" x14ac:dyDescent="0.15">
      <c r="I73" s="149"/>
      <c r="J73" s="149"/>
      <c r="K73" s="149"/>
      <c r="L73" s="149"/>
      <c r="M73" s="149"/>
    </row>
    <row r="74" spans="9:13" x14ac:dyDescent="0.15">
      <c r="I74" s="149"/>
      <c r="J74" s="149"/>
      <c r="K74" s="149"/>
      <c r="L74" s="149"/>
      <c r="M74" s="149"/>
    </row>
    <row r="75" spans="9:13" x14ac:dyDescent="0.15">
      <c r="I75" s="149"/>
      <c r="J75" s="149"/>
      <c r="K75" s="149"/>
      <c r="L75" s="149"/>
      <c r="M75" s="149"/>
    </row>
    <row r="76" spans="9:13" x14ac:dyDescent="0.15">
      <c r="I76" s="149"/>
      <c r="J76" s="149"/>
      <c r="K76" s="149"/>
      <c r="L76" s="149"/>
      <c r="M76" s="149"/>
    </row>
    <row r="77" spans="9:13" x14ac:dyDescent="0.15">
      <c r="I77" s="149"/>
      <c r="J77" s="149"/>
      <c r="K77" s="149"/>
      <c r="L77" s="149"/>
      <c r="M77" s="149"/>
    </row>
    <row r="78" spans="9:13" x14ac:dyDescent="0.15">
      <c r="I78" s="149"/>
      <c r="J78" s="149"/>
      <c r="K78" s="149"/>
      <c r="L78" s="149"/>
      <c r="M78" s="149"/>
    </row>
    <row r="79" spans="9:13" x14ac:dyDescent="0.15">
      <c r="I79" s="149"/>
      <c r="J79" s="149"/>
      <c r="K79" s="149"/>
      <c r="L79" s="149"/>
      <c r="M79" s="149"/>
    </row>
    <row r="80" spans="9:13" x14ac:dyDescent="0.15">
      <c r="I80" s="149"/>
      <c r="J80" s="149"/>
      <c r="K80" s="149"/>
      <c r="L80" s="149"/>
      <c r="M80" s="149"/>
    </row>
    <row r="81" spans="9:13" x14ac:dyDescent="0.15">
      <c r="I81" s="149"/>
      <c r="J81" s="149"/>
      <c r="K81" s="149"/>
      <c r="L81" s="149"/>
      <c r="M81" s="149"/>
    </row>
    <row r="82" spans="9:13" x14ac:dyDescent="0.15">
      <c r="I82" s="149"/>
      <c r="J82" s="149"/>
      <c r="K82" s="149"/>
      <c r="L82" s="149"/>
      <c r="M82" s="149"/>
    </row>
    <row r="83" spans="9:13" x14ac:dyDescent="0.15">
      <c r="I83" s="149"/>
      <c r="J83" s="149"/>
      <c r="K83" s="149"/>
      <c r="L83" s="149"/>
      <c r="M83" s="149"/>
    </row>
    <row r="84" spans="9:13" x14ac:dyDescent="0.15">
      <c r="I84" s="149"/>
      <c r="J84" s="149"/>
      <c r="K84" s="149"/>
      <c r="L84" s="149"/>
      <c r="M84" s="149"/>
    </row>
    <row r="85" spans="9:13" x14ac:dyDescent="0.15">
      <c r="I85" s="149"/>
      <c r="J85" s="149"/>
      <c r="K85" s="149"/>
      <c r="L85" s="149"/>
      <c r="M85" s="149"/>
    </row>
    <row r="86" spans="9:13" x14ac:dyDescent="0.15">
      <c r="I86" s="149"/>
      <c r="J86" s="149"/>
      <c r="K86" s="149"/>
      <c r="L86" s="149"/>
      <c r="M86" s="149"/>
    </row>
    <row r="87" spans="9:13" x14ac:dyDescent="0.15">
      <c r="I87" s="149"/>
      <c r="J87" s="149"/>
      <c r="K87" s="149"/>
      <c r="L87" s="149"/>
      <c r="M87" s="149"/>
    </row>
    <row r="88" spans="9:13" x14ac:dyDescent="0.15">
      <c r="I88" s="149"/>
      <c r="J88" s="149"/>
      <c r="K88" s="149"/>
      <c r="L88" s="149"/>
      <c r="M88" s="149"/>
    </row>
    <row r="89" spans="9:13" x14ac:dyDescent="0.15">
      <c r="I89" s="149"/>
      <c r="J89" s="149"/>
      <c r="K89" s="149"/>
      <c r="L89" s="149"/>
      <c r="M89" s="149"/>
    </row>
    <row r="90" spans="9:13" x14ac:dyDescent="0.15">
      <c r="I90" s="149"/>
      <c r="J90" s="149"/>
      <c r="K90" s="149"/>
      <c r="L90" s="149"/>
      <c r="M90" s="149"/>
    </row>
    <row r="91" spans="9:13" x14ac:dyDescent="0.15">
      <c r="I91" s="149"/>
      <c r="J91" s="149"/>
      <c r="K91" s="149"/>
      <c r="L91" s="149"/>
      <c r="M91" s="149"/>
    </row>
    <row r="92" spans="9:13" x14ac:dyDescent="0.15">
      <c r="I92" s="149"/>
      <c r="J92" s="149"/>
      <c r="K92" s="149"/>
      <c r="L92" s="149"/>
      <c r="M92" s="149"/>
    </row>
    <row r="93" spans="9:13" x14ac:dyDescent="0.15">
      <c r="I93" s="149"/>
      <c r="J93" s="149"/>
      <c r="K93" s="149"/>
      <c r="L93" s="149"/>
      <c r="M93" s="149"/>
    </row>
    <row r="94" spans="9:13" x14ac:dyDescent="0.15">
      <c r="I94" s="149"/>
      <c r="J94" s="149"/>
      <c r="K94" s="149"/>
      <c r="L94" s="149"/>
      <c r="M94" s="149"/>
    </row>
  </sheetData>
  <mergeCells count="15">
    <mergeCell ref="E3:M3"/>
    <mergeCell ref="E4:M4"/>
    <mergeCell ref="E5:M5"/>
    <mergeCell ref="E6:M6"/>
    <mergeCell ref="B26:B31"/>
    <mergeCell ref="E23:J23"/>
    <mergeCell ref="D17:E17"/>
    <mergeCell ref="D18:E18"/>
    <mergeCell ref="D19:E19"/>
    <mergeCell ref="D20:E20"/>
    <mergeCell ref="E7:M7"/>
    <mergeCell ref="E8:M8"/>
    <mergeCell ref="D15:E15"/>
    <mergeCell ref="D16:E16"/>
    <mergeCell ref="E9:M9"/>
  </mergeCells>
  <phoneticPr fontId="0" type="noConversion"/>
  <hyperlinks>
    <hyperlink ref="A52" r:id="rId1" display="http://www.srmam.com/" xr:uid="{9327EC83-A8F2-FA40-B5F3-4B1C11CFE41E}"/>
  </hyperlinks>
  <pageMargins left="0.75" right="0.75" top="1" bottom="1" header="0.5" footer="0.5"/>
  <pageSetup paperSize="8" orientation="portrait"/>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91</vt:i4>
      </vt:variant>
    </vt:vector>
  </HeadingPairs>
  <TitlesOfParts>
    <vt:vector size="97" baseType="lpstr">
      <vt:lpstr>Register</vt:lpstr>
      <vt:lpstr>Treatment_Plan</vt:lpstr>
      <vt:lpstr>Risk Matrix </vt:lpstr>
      <vt:lpstr>Adequacy </vt:lpstr>
      <vt:lpstr>Barriers</vt:lpstr>
      <vt:lpstr>Risk Calculator</vt:lpstr>
      <vt:lpstr>Barriers!_Ref18817629</vt:lpstr>
      <vt:lpstr>Barriers!_Ref497097791</vt:lpstr>
      <vt:lpstr>Barriers!_Ref497097974</vt:lpstr>
      <vt:lpstr>Barriers!_Ref497097985</vt:lpstr>
      <vt:lpstr>Barriers!_Ref497098043</vt:lpstr>
      <vt:lpstr>Barriers!_Ref497098069</vt:lpstr>
      <vt:lpstr>Barriers!_Ref497098565</vt:lpstr>
      <vt:lpstr>Barriers!_Ref497098580</vt:lpstr>
      <vt:lpstr>Barriers!_Ref497098638</vt:lpstr>
      <vt:lpstr>Barriers!_Ref497098667</vt:lpstr>
      <vt:lpstr>Barriers!_Ref497099793</vt:lpstr>
      <vt:lpstr>Barriers!_Ref497099818</vt:lpstr>
      <vt:lpstr>Barriers!_Ref497099865</vt:lpstr>
      <vt:lpstr>Barriers!_Ref497099903</vt:lpstr>
      <vt:lpstr>Barriers!_Ref497102271</vt:lpstr>
      <vt:lpstr>Barriers!_Ref497102664</vt:lpstr>
      <vt:lpstr>Barriers!_Ref497102722</vt:lpstr>
      <vt:lpstr>Barriers!_Ref497102860</vt:lpstr>
      <vt:lpstr>Barriers!_Ref497105835</vt:lpstr>
      <vt:lpstr>Barriers!_Ref497111744</vt:lpstr>
      <vt:lpstr>Barriers!_Ref497111759</vt:lpstr>
      <vt:lpstr>Barriers!_Ref497112728</vt:lpstr>
      <vt:lpstr>Barriers!_Ref497112756</vt:lpstr>
      <vt:lpstr>Barriers!_Ref497112774</vt:lpstr>
      <vt:lpstr>Barriers!_Ref497112799</vt:lpstr>
      <vt:lpstr>Barriers!_Ref497112972</vt:lpstr>
      <vt:lpstr>Barriers!_Ref497113033</vt:lpstr>
      <vt:lpstr>Barriers!_Ref497113036</vt:lpstr>
      <vt:lpstr>Barriers!_Ref497113044</vt:lpstr>
      <vt:lpstr>Barriers!_Ref497113070</vt:lpstr>
      <vt:lpstr>Barriers!_Ref497113088</vt:lpstr>
      <vt:lpstr>Barriers!_Ref497113410</vt:lpstr>
      <vt:lpstr>Barriers!_Ref497113412</vt:lpstr>
      <vt:lpstr>Barriers!_Ref497113417</vt:lpstr>
      <vt:lpstr>Barriers!_Ref497115265</vt:lpstr>
      <vt:lpstr>Barriers!_Ref497116258</vt:lpstr>
      <vt:lpstr>Barriers!_Ref497116270</vt:lpstr>
      <vt:lpstr>Barriers!_Ref497295210</vt:lpstr>
      <vt:lpstr>Barriers!_Ref497631544</vt:lpstr>
      <vt:lpstr>Barriers!_Ref497634646</vt:lpstr>
      <vt:lpstr>Barriers!_Ref497640536</vt:lpstr>
      <vt:lpstr>Barriers!_Ref497640546</vt:lpstr>
      <vt:lpstr>Barriers!_Ref497710494</vt:lpstr>
      <vt:lpstr>Barriers!_Ref497710975</vt:lpstr>
      <vt:lpstr>Barriers!_Ref497710984</vt:lpstr>
      <vt:lpstr>Barriers!_Ref497710995</vt:lpstr>
      <vt:lpstr>Barriers!_Ref497711617</vt:lpstr>
      <vt:lpstr>Barriers!_Ref497711636</vt:lpstr>
      <vt:lpstr>Barriers!_Ref518271295</vt:lpstr>
      <vt:lpstr>Barriers!_Ref518271334</vt:lpstr>
      <vt:lpstr>Barriers!_Ref518271507</vt:lpstr>
      <vt:lpstr>Barriers!_Ref518272083</vt:lpstr>
      <vt:lpstr>Barriers!_Ref518272084</vt:lpstr>
      <vt:lpstr>Barriers!_Ref518272085</vt:lpstr>
      <vt:lpstr>Barriers!_Ref518272086</vt:lpstr>
      <vt:lpstr>Barriers!_Ref518272087</vt:lpstr>
      <vt:lpstr>Barriers!_Ref518272088</vt:lpstr>
      <vt:lpstr>Barriers!_Ref518272089</vt:lpstr>
      <vt:lpstr>Barriers!_Ref518272090</vt:lpstr>
      <vt:lpstr>Barriers!_Ref518272091</vt:lpstr>
      <vt:lpstr>Barriers!_Ref518272093</vt:lpstr>
      <vt:lpstr>Barriers!_Ref518346174</vt:lpstr>
      <vt:lpstr>Barriers!_Ref518348835</vt:lpstr>
      <vt:lpstr>Barriers!_Ref518348836</vt:lpstr>
      <vt:lpstr>Barriers!_Ref519472010</vt:lpstr>
      <vt:lpstr>AdCont</vt:lpstr>
      <vt:lpstr>Adequacies</vt:lpstr>
      <vt:lpstr>Adequacy</vt:lpstr>
      <vt:lpstr>AdRating</vt:lpstr>
      <vt:lpstr>Barriers</vt:lpstr>
      <vt:lpstr>Categories</vt:lpstr>
      <vt:lpstr>Consequence</vt:lpstr>
      <vt:lpstr>ContAdeq</vt:lpstr>
      <vt:lpstr>Description</vt:lpstr>
      <vt:lpstr>Extreme</vt:lpstr>
      <vt:lpstr>Likelihood</vt:lpstr>
      <vt:lpstr>'Adequacy '!Print_Area</vt:lpstr>
      <vt:lpstr>Register!Print_Area</vt:lpstr>
      <vt:lpstr>'Risk Matrix '!Print_Area</vt:lpstr>
      <vt:lpstr>Barriers!Print_Titles</vt:lpstr>
      <vt:lpstr>Register!Print_Titles</vt:lpstr>
      <vt:lpstr>Treatment_Plan!Print_Titles</vt:lpstr>
      <vt:lpstr>Probability</vt:lpstr>
      <vt:lpstr>RatPri</vt:lpstr>
      <vt:lpstr>RiskCalc1</vt:lpstr>
      <vt:lpstr>RiskCalc2</vt:lpstr>
      <vt:lpstr>RiskReg</vt:lpstr>
      <vt:lpstr>RiskSev</vt:lpstr>
      <vt:lpstr>RR</vt:lpstr>
      <vt:lpstr>RReg.</vt:lpstr>
      <vt:lpstr>Source</vt:lpstr>
    </vt:vector>
  </TitlesOfParts>
  <Manager/>
  <Company>Security Risk Management Aide Mémoire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Security Risk Management Aide Mémoire Risk Assessment Template</dc:title>
  <dc:subject/>
  <dc:creator>Julian Talbot</dc:creator>
  <cp:keywords/>
  <dc:description>www.srmam.com</dc:description>
  <cp:lastModifiedBy>Microsoft Office User</cp:lastModifiedBy>
  <cp:lastPrinted>2004-05-03T13:24:26Z</cp:lastPrinted>
  <dcterms:created xsi:type="dcterms:W3CDTF">2002-08-16T05:47:37Z</dcterms:created>
  <dcterms:modified xsi:type="dcterms:W3CDTF">2019-10-24T14:06:30Z</dcterms:modified>
  <cp:category/>
</cp:coreProperties>
</file>